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richa\Dropbox\Bio Incubator\Software product\AI tool\Indication overviews\"/>
    </mc:Choice>
  </mc:AlternateContent>
  <xr:revisionPtr revIDLastSave="0" documentId="13_ncr:1_{458D5B1B-5CA9-487A-A8A5-762E52759EF2}" xr6:coauthVersionLast="47" xr6:coauthVersionMax="47" xr10:uidLastSave="{00000000-0000-0000-0000-000000000000}"/>
  <bookViews>
    <workbookView xWindow="-120" yWindow="-120" windowWidth="38640" windowHeight="21120" xr2:uid="{45F87D13-13F7-4960-8A66-E97F84BD7E4A}"/>
  </bookViews>
  <sheets>
    <sheet name="Summary" sheetId="16" r:id="rId1"/>
    <sheet name="Model" sheetId="3" r:id="rId2"/>
    <sheet name="Notes" sheetId="14" r:id="rId3"/>
    <sheet name="Lookup data" sheetId="17"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7" l="1"/>
  <c r="E69" i="17"/>
  <c r="E68" i="17"/>
  <c r="E67" i="17"/>
  <c r="E66" i="17"/>
  <c r="E65" i="17"/>
  <c r="D64" i="17"/>
  <c r="E64" i="17" s="1"/>
  <c r="E61" i="17"/>
  <c r="E60" i="17"/>
  <c r="D59" i="17"/>
  <c r="E59" i="17" s="1"/>
  <c r="D58" i="17"/>
  <c r="E58" i="17" s="1"/>
  <c r="E57" i="17"/>
  <c r="E56" i="17"/>
  <c r="D55" i="17"/>
  <c r="E55" i="17" s="1"/>
  <c r="D54" i="17"/>
  <c r="D63" i="17" s="1"/>
  <c r="E63" i="17" s="1"/>
  <c r="D53" i="17"/>
  <c r="E53" i="17" s="1"/>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F17" i="17"/>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E17" i="17"/>
  <c r="E16" i="17"/>
  <c r="I126" i="14"/>
  <c r="I10" i="16"/>
  <c r="I7" i="16"/>
  <c r="I5" i="16"/>
  <c r="I146" i="16"/>
  <c r="J146" i="16" s="1"/>
  <c r="K146" i="16" s="1"/>
  <c r="L146" i="16" s="1"/>
  <c r="M146" i="16" s="1"/>
  <c r="N146" i="16" s="1"/>
  <c r="O146" i="16" s="1"/>
  <c r="P146" i="16" s="1"/>
  <c r="Q146" i="16" s="1"/>
  <c r="R146" i="16" s="1"/>
  <c r="S146" i="16" s="1"/>
  <c r="T146" i="16" s="1"/>
  <c r="AC4" i="3"/>
  <c r="AB4" i="3"/>
  <c r="AA4" i="3"/>
  <c r="Z4" i="3"/>
  <c r="Y4" i="3"/>
  <c r="X4" i="3"/>
  <c r="W4" i="3"/>
  <c r="V4" i="3"/>
  <c r="U4" i="3"/>
  <c r="T4" i="3"/>
  <c r="S4" i="3"/>
  <c r="R4" i="3"/>
  <c r="Q4" i="3"/>
  <c r="P4" i="3"/>
  <c r="O4" i="3"/>
  <c r="N4" i="3"/>
  <c r="M4" i="3"/>
  <c r="L4" i="3"/>
  <c r="K4" i="3"/>
  <c r="J4" i="3"/>
  <c r="I4" i="3"/>
  <c r="H4" i="3"/>
  <c r="G4" i="3"/>
  <c r="F4" i="3"/>
  <c r="E4" i="3"/>
  <c r="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AD4" i="3"/>
  <c r="H156" i="16"/>
  <c r="I156" i="16" s="1"/>
  <c r="E54" i="17" l="1"/>
  <c r="D71" i="17"/>
  <c r="E71" i="17" s="1"/>
  <c r="D62" i="17"/>
  <c r="E62" i="17" s="1"/>
  <c r="D72" i="17"/>
  <c r="E72" i="17" s="1"/>
  <c r="U146" i="16"/>
  <c r="J156" i="16"/>
  <c r="V146" i="16" l="1"/>
  <c r="K156" i="16"/>
  <c r="W146" i="16" l="1"/>
  <c r="L156" i="16"/>
  <c r="X146" i="16" l="1"/>
  <c r="M156" i="16"/>
  <c r="M2" i="16" l="1"/>
  <c r="Y146" i="16"/>
  <c r="Z146" i="16" s="1"/>
  <c r="N156" i="16"/>
  <c r="N2" i="16" l="1"/>
  <c r="AA146" i="16"/>
  <c r="O156" i="16"/>
  <c r="O2" i="16" l="1"/>
  <c r="AB146" i="16"/>
  <c r="P156" i="16"/>
  <c r="P2" i="16" l="1"/>
  <c r="AC146" i="16"/>
  <c r="Q156" i="16"/>
  <c r="Q2" i="16" l="1"/>
  <c r="AD146" i="16"/>
  <c r="R156" i="16"/>
  <c r="R2" i="16" l="1"/>
  <c r="AE146" i="16"/>
  <c r="S156" i="16"/>
  <c r="S2" i="16" s="1"/>
  <c r="AF146" i="16" l="1"/>
  <c r="T156" i="16"/>
  <c r="T2" i="16" s="1"/>
  <c r="G54" i="16" l="1"/>
  <c r="AG146" i="16"/>
  <c r="U156" i="16"/>
  <c r="U2" i="16" s="1"/>
  <c r="AH146" i="16" l="1"/>
  <c r="V156" i="16"/>
  <c r="V2" i="16" l="1"/>
  <c r="AI146" i="16"/>
  <c r="AJ146" i="16" l="1"/>
  <c r="AK146" i="16" l="1"/>
  <c r="AL146" i="16" l="1"/>
  <c r="AM146" i="16" l="1"/>
  <c r="AN146" i="16" l="1"/>
  <c r="AO146" i="16" l="1"/>
  <c r="AP146" i="16" l="1"/>
  <c r="AQ146" i="16" l="1"/>
  <c r="AR146" i="16" l="1"/>
  <c r="AS146" i="16" l="1"/>
  <c r="AT146" i="16" l="1"/>
  <c r="AU146" i="16" l="1"/>
  <c r="AV146" i="16" l="1"/>
  <c r="AW146" i="16" l="1"/>
  <c r="AX146" i="16" l="1"/>
  <c r="AY146" i="16" l="1"/>
  <c r="AZ146" i="16" l="1"/>
  <c r="BA146" i="16" l="1"/>
  <c r="BB146" i="16" l="1"/>
  <c r="BC146" i="16" l="1"/>
  <c r="BD146" i="16" l="1"/>
  <c r="BE146" i="16" l="1"/>
  <c r="BF146" i="16" l="1"/>
  <c r="BG146" i="16" l="1"/>
  <c r="BH146" i="16" l="1"/>
  <c r="BI146" i="16" l="1"/>
  <c r="BJ146" i="16" l="1"/>
  <c r="BK146" i="16" l="1"/>
  <c r="BL146" i="16" l="1"/>
  <c r="BM146" i="16" l="1"/>
  <c r="BN146" i="16" l="1"/>
  <c r="BO146" i="16" l="1"/>
  <c r="B104" i="3"/>
  <c r="B111" i="3" s="1"/>
  <c r="B105" i="3"/>
  <c r="B112" i="3" s="1"/>
  <c r="B106" i="3"/>
  <c r="B113" i="3" s="1"/>
  <c r="BP146" i="16" l="1"/>
  <c r="BQ146" i="16" l="1"/>
  <c r="BR146" i="16" l="1"/>
  <c r="BS146" i="16" l="1"/>
  <c r="BT146" i="16" l="1"/>
  <c r="BU146" i="16" l="1"/>
  <c r="BV146" i="16" l="1"/>
  <c r="BW146" i="16" l="1"/>
  <c r="B397" i="3" l="1"/>
  <c r="B401" i="3" s="1"/>
  <c r="B396" i="3"/>
  <c r="B400" i="3" s="1"/>
  <c r="B405" i="3" l="1"/>
  <c r="B409" i="3" s="1"/>
  <c r="B309" i="3" s="1"/>
  <c r="B313" i="3" s="1"/>
  <c r="B404" i="3"/>
  <c r="B408" i="3" s="1"/>
  <c r="B308" i="3" s="1"/>
  <c r="B312" i="3" s="1"/>
  <c r="B75" i="3"/>
  <c r="B234" i="3" s="1"/>
  <c r="B77" i="3"/>
  <c r="B235" i="3" s="1"/>
  <c r="B241" i="3" l="1"/>
  <c r="B245" i="3"/>
  <c r="B240" i="3" s="1"/>
  <c r="B250" i="3" s="1"/>
  <c r="B244" i="3"/>
  <c r="B239" i="3" s="1"/>
  <c r="B249" i="3" s="1"/>
</calcChain>
</file>

<file path=xl/sharedStrings.xml><?xml version="1.0" encoding="utf-8"?>
<sst xmlns="http://schemas.openxmlformats.org/spreadsheetml/2006/main" count="910" uniqueCount="425">
  <si>
    <t>Q2 2024</t>
  </si>
  <si>
    <t>TRx</t>
  </si>
  <si>
    <t>Zepbound</t>
  </si>
  <si>
    <t>Q1 2024</t>
  </si>
  <si>
    <t>Q4 2023</t>
  </si>
  <si>
    <t>Q3 2023</t>
  </si>
  <si>
    <t>Q2 2023</t>
  </si>
  <si>
    <t>Q1 2023</t>
  </si>
  <si>
    <t>Q4 2022</t>
  </si>
  <si>
    <t>Q3 2022</t>
  </si>
  <si>
    <t>Q2 2022</t>
  </si>
  <si>
    <t>Ozempic</t>
  </si>
  <si>
    <t>Rybelsus</t>
  </si>
  <si>
    <t>Wegovy</t>
  </si>
  <si>
    <t>Diabetes</t>
  </si>
  <si>
    <t>Q1 2022</t>
  </si>
  <si>
    <t>Q4 2021</t>
  </si>
  <si>
    <t>Q3 2021</t>
  </si>
  <si>
    <t>Q2 2021</t>
  </si>
  <si>
    <t>Q1 2021</t>
  </si>
  <si>
    <t>Q4 2020</t>
  </si>
  <si>
    <t>Q3 2020</t>
  </si>
  <si>
    <t>Q2 2020</t>
  </si>
  <si>
    <t>Q1 2020</t>
  </si>
  <si>
    <t>Q4 2019</t>
  </si>
  <si>
    <t>Q3 2019</t>
  </si>
  <si>
    <t>Q2 2019</t>
  </si>
  <si>
    <t>Q1 2019</t>
  </si>
  <si>
    <t>Q4 2018</t>
  </si>
  <si>
    <t>Q3 2018</t>
  </si>
  <si>
    <t>Q2 2018</t>
  </si>
  <si>
    <t>Q1 2018</t>
  </si>
  <si>
    <t>US List price / monthly Rx</t>
  </si>
  <si>
    <t>Gross-to-net discount</t>
  </si>
  <si>
    <t>Net US revenue (actual)</t>
  </si>
  <si>
    <t>Total GLP-1 quarterly prescriptions (millions)</t>
  </si>
  <si>
    <t>Gross US revenue (calculated)</t>
  </si>
  <si>
    <t>Mounjaro</t>
  </si>
  <si>
    <t>YoY class growth</t>
  </si>
  <si>
    <t>Obesity</t>
  </si>
  <si>
    <t>Zepbound quarterly prescriptions (millions)</t>
  </si>
  <si>
    <t>Wegovy quarterly prescriptions (millions)</t>
  </si>
  <si>
    <t>Total branded AOM quarterly prescriptions (millions)</t>
  </si>
  <si>
    <t>US branded AOM TRx market share</t>
  </si>
  <si>
    <t>US branded obesity TRx</t>
  </si>
  <si>
    <t>Subtotal</t>
  </si>
  <si>
    <t>US</t>
  </si>
  <si>
    <t>Ex-US</t>
  </si>
  <si>
    <t>NA ex-US</t>
  </si>
  <si>
    <t>EMEA</t>
  </si>
  <si>
    <t>China</t>
  </si>
  <si>
    <t>ROW</t>
  </si>
  <si>
    <t>Total</t>
  </si>
  <si>
    <t>Total Ex-US</t>
  </si>
  <si>
    <t>% growth</t>
  </si>
  <si>
    <t>% QoQ growth</t>
  </si>
  <si>
    <t>% YoY growth</t>
  </si>
  <si>
    <t>Total ex-US GLP-1 patients (millions)</t>
  </si>
  <si>
    <t>Net revenue</t>
  </si>
  <si>
    <t>Quarterly net revenue / patient</t>
  </si>
  <si>
    <t>Monthly net revenue / patient</t>
  </si>
  <si>
    <t>Total novel GLP-1 class Ex-US net sales</t>
  </si>
  <si>
    <t>Total novel GLP-1 class US net sales</t>
  </si>
  <si>
    <t>Total novel GLP-1 class WW net sales</t>
  </si>
  <si>
    <t>Net revenue vs. consensus</t>
  </si>
  <si>
    <t>Mounjaro: Commercial formulary coverage access</t>
  </si>
  <si>
    <t>Mounjaro: Medicare Part D formulary coverage access</t>
  </si>
  <si>
    <t>Ozempic: Commercial formulary coverage access</t>
  </si>
  <si>
    <t>Ozempic: Medicare Part D formulary coverage access</t>
  </si>
  <si>
    <t>NBRx</t>
  </si>
  <si>
    <t>Total US obese population (millions)</t>
  </si>
  <si>
    <t>Commercial insurance</t>
  </si>
  <si>
    <t>Medicare Part D</t>
  </si>
  <si>
    <t>Medicaid and other</t>
  </si>
  <si>
    <t>% Commercial formulary coverage access</t>
  </si>
  <si>
    <t>% Employer opt-in</t>
  </si>
  <si>
    <t>Total WW adult diabetic patients (millions)</t>
  </si>
  <si>
    <t>% treated</t>
  </si>
  <si>
    <t>US treated</t>
  </si>
  <si>
    <t>Access</t>
  </si>
  <si>
    <t>US diagnosed T2D adults % treated with GLP-1</t>
  </si>
  <si>
    <t>% of US obese population with access to Wegovy</t>
  </si>
  <si>
    <t>Total US NBRx</t>
  </si>
  <si>
    <t>Last period TRx</t>
  </si>
  <si>
    <t>Churn</t>
  </si>
  <si>
    <t>Refill Rx</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</si>
  <si>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</si>
  <si>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</si>
  <si>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</si>
  <si>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</si>
  <si>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</si>
  <si>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</si>
  <si>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</si>
  <si>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</si>
  <si>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</si>
  <si>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</si>
  <si>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</si>
  <si>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</si>
  <si>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</si>
  <si>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</si>
  <si>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</si>
  <si>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</si>
  <si>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</si>
  <si>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</si>
  <si>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</si>
  <si>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</si>
  <si>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</si>
  <si>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</si>
  <si>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</si>
  <si>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</si>
  <si>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</si>
  <si>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</si>
  <si>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Q1 2031</t>
  </si>
  <si>
    <t>Q2 2031</t>
  </si>
  <si>
    <t>Q3 2031</t>
  </si>
  <si>
    <t>Q4 2031</t>
  </si>
  <si>
    <t>Q1 2032</t>
  </si>
  <si>
    <t>Q2 2032</t>
  </si>
  <si>
    <t>Q3 2032</t>
  </si>
  <si>
    <t>Q4 2032</t>
  </si>
  <si>
    <t>Q1 2033</t>
  </si>
  <si>
    <t>Q2 2033</t>
  </si>
  <si>
    <t>Q3 2033</t>
  </si>
  <si>
    <t>Q4 2033</t>
  </si>
  <si>
    <t>Total Ex-US adult diabetic patients (millions)</t>
  </si>
  <si>
    <t>% Undiagnosed</t>
  </si>
  <si>
    <t>US treated T2D adults % treated with GLP-1</t>
  </si>
  <si>
    <t>Total US TRx (millions)</t>
  </si>
  <si>
    <t>US GLP-1 TRx market share</t>
  </si>
  <si>
    <t>Implied gross-to-net discount</t>
  </si>
  <si>
    <t>% of US population with Medicare</t>
  </si>
  <si>
    <t>% of US population with commercial insurance</t>
  </si>
  <si>
    <t>Diagnosed US T2D patients with Medicare</t>
  </si>
  <si>
    <t>Diagnosed US T2D patients with commercial insurance</t>
  </si>
  <si>
    <t>Mounjaro: accessible commercial patients</t>
  </si>
  <si>
    <t>Mounjaro: accessible Medicare patients</t>
  </si>
  <si>
    <t>Mounjaro: total accessible patients</t>
  </si>
  <si>
    <t>Ozempic: accessible Medicare patients</t>
  </si>
  <si>
    <t>Ozempic: accessible commercial patients</t>
  </si>
  <si>
    <t>Ozempic: total accessible patients</t>
  </si>
  <si>
    <t>Ozempic persistence</t>
  </si>
  <si>
    <t>Mounjaro persistence</t>
  </si>
  <si>
    <t>Wegovy persistence</t>
  </si>
  <si>
    <t>% off-label</t>
  </si>
  <si>
    <t>% tirzepatide and semaglutide patients with no type 2 diabetes</t>
  </si>
  <si>
    <t>Total tirzepatide and semaglutide Rx (millions)</t>
  </si>
  <si>
    <t>Non-diabetes tirzepatide and semaglutide Rx (millions)</t>
  </si>
  <si>
    <t>Diabetes tirzepatide and semaglutide Rx (millions)</t>
  </si>
  <si>
    <t>Off-label Ozempic, Rybelsus and Mounjaro</t>
  </si>
  <si>
    <t>Q1 2034</t>
  </si>
  <si>
    <t>Q2 2034</t>
  </si>
  <si>
    <t>Q3 2034</t>
  </si>
  <si>
    <t>Q4 2034</t>
  </si>
  <si>
    <t>Total off-label</t>
  </si>
  <si>
    <t>Non-novel GLP-1 TRx</t>
  </si>
  <si>
    <t>Total NBRx</t>
  </si>
  <si>
    <t>NBRx YoY growth</t>
  </si>
  <si>
    <t>NBRx QoQ growth</t>
  </si>
  <si>
    <t>TRx waterfall</t>
  </si>
  <si>
    <t>Patient persistence on therapy</t>
  </si>
  <si>
    <t>Rybelsus persistence</t>
  </si>
  <si>
    <t>End Period TRx</t>
  </si>
  <si>
    <t>Estimated manufacturing capacity</t>
  </si>
  <si>
    <t>NBRx capacity</t>
  </si>
  <si>
    <t>Less: churn</t>
  </si>
  <si>
    <t>TRx needed for existing patients</t>
  </si>
  <si>
    <t>Excess capacity for new patients</t>
  </si>
  <si>
    <t>Last quarter TRx</t>
  </si>
  <si>
    <t>Total WW adults with obesity (millions)</t>
  </si>
  <si>
    <t>% of commercial insured patients with Wegovy access</t>
  </si>
  <si>
    <t>% of Medicare patients with Wegovy access</t>
  </si>
  <si>
    <t>% of Medicaid and other patients with Wegovy access</t>
  </si>
  <si>
    <t>Zepbound persistence</t>
  </si>
  <si>
    <t>End period TRx</t>
  </si>
  <si>
    <t>NBRx YoY Growth</t>
  </si>
  <si>
    <t>NBRx QoQ Growth</t>
  </si>
  <si>
    <t>Value share (based on net revenue)</t>
  </si>
  <si>
    <t>ALL PROJECTIONS ARE PLACEHOLDERS</t>
  </si>
  <si>
    <t>We have tried to provide reasonable estimates that line up with analyst consensus, but have not done primary research to support these estimates.</t>
  </si>
  <si>
    <t>Disclaimer</t>
  </si>
  <si>
    <t>These projections are placeholders and are not meant to be used to value a company or security and do not constitute an opinion of a company's value.</t>
  </si>
  <si>
    <t>We have not done detailed research regarding key inputs that are important to the model:</t>
  </si>
  <si>
    <t>Projected manufacturing capacity for semaglutide and tirzepatide</t>
  </si>
  <si>
    <t>Impact on market of FDA approval of additional GLP-1 or anti-obesity medications</t>
  </si>
  <si>
    <t>Timing of loss of exclusivity and introduction of generic versions of semaglutide, tirzepatide or other medications (analysts project semaglutide generics to be approved around 2031, but this is not reflected in the model)</t>
  </si>
  <si>
    <t>Peak market penetration of GLP-1 drugs into type 2 diabetes and anti-obesity markets</t>
  </si>
  <si>
    <t>Approval and use of drugs in indications other than type 2 diabetes and overweight / obesity</t>
  </si>
  <si>
    <t>Reimbursement rates and access for the drugs</t>
  </si>
  <si>
    <t>Potential Medicare reimbursement of drugs for treatment of obesity / overweight or comorbidities associated with obesity / overweight</t>
  </si>
  <si>
    <t>Ex-US projections are less granular than US projections</t>
  </si>
  <si>
    <t>Impact of alternate dosage forms, such as Zepbound vials, on pricing, manufacturing capacity, NBRx and TRx growth, market share and revenue of relevant drugs</t>
  </si>
  <si>
    <r>
      <t xml:space="preserve">Cells in </t>
    </r>
    <r>
      <rPr>
        <b/>
        <sz val="11"/>
        <color rgb="FFFF0000"/>
        <rFont val="Aptos Narrow"/>
        <family val="2"/>
        <scheme val="minor"/>
      </rPr>
      <t>red</t>
    </r>
    <r>
      <rPr>
        <sz val="11"/>
        <color theme="1"/>
        <rFont val="Aptos Narrow"/>
        <family val="2"/>
        <scheme val="minor"/>
      </rPr>
      <t xml:space="preserve"> indicate formulas that differ from the formulas in neighboring cells</t>
    </r>
  </si>
  <si>
    <r>
      <t xml:space="preserve">Cells in </t>
    </r>
    <r>
      <rPr>
        <b/>
        <sz val="11"/>
        <color rgb="FF0070C0"/>
        <rFont val="Aptos Narrow"/>
        <family val="2"/>
        <scheme val="minor"/>
      </rPr>
      <t>blue</t>
    </r>
    <r>
      <rPr>
        <sz val="11"/>
        <color theme="1"/>
        <rFont val="Aptos Narrow"/>
        <family val="2"/>
        <scheme val="minor"/>
      </rPr>
      <t xml:space="preserve"> are hardcoded inputs that can be changed without breaking the model</t>
    </r>
  </si>
  <si>
    <r>
      <t xml:space="preserve">Cells in </t>
    </r>
    <r>
      <rPr>
        <b/>
        <sz val="11"/>
        <color theme="1"/>
        <rFont val="Aptos Narrow"/>
        <family val="2"/>
        <scheme val="minor"/>
      </rPr>
      <t>black</t>
    </r>
    <r>
      <rPr>
        <sz val="11"/>
        <color theme="1"/>
        <rFont val="Aptos Narrow"/>
        <family val="2"/>
        <scheme val="minor"/>
      </rPr>
      <t xml:space="preserve"> are formulas; these should be edited with caution as they can change how the model functions or break the model</t>
    </r>
  </si>
  <si>
    <t>Provide historical data on GLP-1 usage to inform projections</t>
  </si>
  <si>
    <t>Make it easy to see how changing key drivers of revenue impact the GLP-1 market</t>
  </si>
  <si>
    <t>HISTORICAL</t>
  </si>
  <si>
    <t>$ in millions except drug price data</t>
  </si>
  <si>
    <t>PROJECTED</t>
  </si>
  <si>
    <t>Total adult US Diabetes patients (millions)</t>
  </si>
  <si>
    <t>US diagnosed Type 2 Diabetes (millions)</t>
  </si>
  <si>
    <t>Off-label usage</t>
  </si>
  <si>
    <t>Revenue</t>
  </si>
  <si>
    <t>Diabetes population</t>
  </si>
  <si>
    <t>TRx (total prescriptions / quarter)</t>
  </si>
  <si>
    <t>Ozempic NBRx capacity</t>
  </si>
  <si>
    <t>Rybelsus NBRx capacity</t>
  </si>
  <si>
    <t>Mounjaro NBRx capacity</t>
  </si>
  <si>
    <t>Data from company presentations; assumes one Rx is one month per company websites</t>
  </si>
  <si>
    <t>NBRx (ie new-to-brand prescription)</t>
  </si>
  <si>
    <t>NBRx represents a patient's first prescription of a given drug</t>
  </si>
  <si>
    <t>When shortages occur, Lilly and Novo have responded by limiting new patient prescriptions (NBRx) to safeguard supply for patients already on therapy. When manufacturing capacity increases beyond what is required to serve existing patients, NBRx can grow</t>
  </si>
  <si>
    <t>x</t>
  </si>
  <si>
    <t>This calculates the total prescriptions written each quarter, based on 1) the number of patients on drug last quarter, 2) the portion of patients who stay on each drug (ie did not discontinue treatment) and 3) NBRx</t>
  </si>
  <si>
    <t>Ex-US AOM % out-of-pocket payment</t>
  </si>
  <si>
    <t>Other AOM quarterly prescriptions (millions)</t>
  </si>
  <si>
    <t>Zepbound NBRx capacity</t>
  </si>
  <si>
    <t>Wegovy NBRx capacity</t>
  </si>
  <si>
    <t>Estimated manufacturing capacity growth</t>
  </si>
  <si>
    <t>Patient churn calculation</t>
  </si>
  <si>
    <t>$ in millions</t>
  </si>
  <si>
    <t>TRx share: diabetes</t>
  </si>
  <si>
    <t>TRx share: Obesity</t>
  </si>
  <si>
    <t>US diabetes TRx</t>
  </si>
  <si>
    <t>Implied max US T2D TRx</t>
  </si>
  <si>
    <t>US obesity TRx</t>
  </si>
  <si>
    <t>US obese / overweight population</t>
  </si>
  <si>
    <t>% of US obese / overweight on novel GLP-1 AOM</t>
  </si>
  <si>
    <t>Annual US net revenue</t>
  </si>
  <si>
    <t>Annual Ex-US net revenue</t>
  </si>
  <si>
    <t>Annual WW net revenue</t>
  </si>
  <si>
    <t>Estimated % of T2D patients eligible for GLP-1 receptor agonists</t>
  </si>
  <si>
    <t>Estimated % of eligible prescribed GLP-1 receptor agonists</t>
  </si>
  <si>
    <t>Ozempic manufacturing capacity annual % growth</t>
  </si>
  <si>
    <t>Mounjaro manufacturing capacity annual % growth</t>
  </si>
  <si>
    <t>Wegovy manufacturing capacity annual % growth</t>
  </si>
  <si>
    <t>Zepbound manufacturing capacity annual % growth</t>
  </si>
  <si>
    <t>Rybelsus manufacturing capacity annual % growth</t>
  </si>
  <si>
    <r>
      <t xml:space="preserve">Cells in </t>
    </r>
    <r>
      <rPr>
        <b/>
        <sz val="11"/>
        <color theme="9"/>
        <rFont val="Aptos Narrow"/>
        <family val="2"/>
        <scheme val="minor"/>
      </rPr>
      <t>green</t>
    </r>
    <r>
      <rPr>
        <sz val="11"/>
        <color theme="1"/>
        <rFont val="Aptos Narrow"/>
        <family val="2"/>
        <scheme val="minor"/>
      </rPr>
      <t xml:space="preserve"> link to cells on other tabs, changing these can break the model</t>
    </r>
  </si>
  <si>
    <t>Ozempic T2D NBRx share</t>
  </si>
  <si>
    <t>Mounjaro T2D NBRx share</t>
  </si>
  <si>
    <t>Rybelsus T2D NBRx share</t>
  </si>
  <si>
    <t>US NBRx share</t>
  </si>
  <si>
    <t>Summary outputs</t>
  </si>
  <si>
    <t>Key inputs</t>
  </si>
  <si>
    <t>% candidates for GLP-1 therapy</t>
  </si>
  <si>
    <t>Less: this period churn</t>
  </si>
  <si>
    <t>NBRx demand</t>
  </si>
  <si>
    <t>Ozempic NBRx demand</t>
  </si>
  <si>
    <t>Rybelsus NBRx demand</t>
  </si>
  <si>
    <t>Mounjaro NBRx demand</t>
  </si>
  <si>
    <t>Comments in cells include both sources and also explanations of calculations.</t>
  </si>
  <si>
    <t>Wegovy NBRx share</t>
  </si>
  <si>
    <t>Zepbound NBRx share</t>
  </si>
  <si>
    <t>GLP-1 drugs have suffered from shortages as demand exceeds supply. This section calculates demand. If there are no supply shortages, this section drives NBRx in the model. When there are shortages, NBRx manufacturing capacity (the below section) drives NBRx in the model</t>
  </si>
  <si>
    <t>Estimated peak usage in obesity</t>
  </si>
  <si>
    <t>Estimated peak usage in US T2D patients</t>
  </si>
  <si>
    <t>% of US obese / overweight who would take GLP-1 if available</t>
  </si>
  <si>
    <t>Wegovy NBRx demand</t>
  </si>
  <si>
    <t>Zepbound NBRx demand</t>
  </si>
  <si>
    <t>Peak usage estimates</t>
  </si>
  <si>
    <t>% above Ozempic</t>
  </si>
  <si>
    <t>Month after treatment start</t>
  </si>
  <si>
    <t>% of patients still on therapy after month:</t>
  </si>
  <si>
    <t>% persistence decline</t>
  </si>
  <si>
    <t>Shortage? (1 = yes, 0 = no)</t>
  </si>
  <si>
    <t>Number of quarters in year with supply shortage</t>
  </si>
  <si>
    <t>% of commercial insured patients with anti-obesity medication access</t>
  </si>
  <si>
    <t>% of Medicare patients with anti-obesity medication access</t>
  </si>
  <si>
    <t>% of Medicaid and other patients with anti-obesity medication access</t>
  </si>
  <si>
    <t>Sensitivity analyses</t>
  </si>
  <si>
    <t>Base case</t>
  </si>
  <si>
    <t>Upside case</t>
  </si>
  <si>
    <t>Downside case</t>
  </si>
  <si>
    <t>Active case</t>
  </si>
  <si>
    <r>
      <t xml:space="preserve">Cells in </t>
    </r>
    <r>
      <rPr>
        <b/>
        <sz val="11"/>
        <color rgb="FF7030A0"/>
        <rFont val="Aptos Narrow"/>
        <family val="2"/>
        <scheme val="minor"/>
      </rPr>
      <t>purple</t>
    </r>
    <r>
      <rPr>
        <sz val="11"/>
        <color theme="1"/>
        <rFont val="Aptos Narrow"/>
        <family val="2"/>
        <scheme val="minor"/>
      </rPr>
      <t xml:space="preserve"> are modeled with different cases: upside, downside and base case</t>
    </r>
  </si>
  <si>
    <t>Choose output 1</t>
  </si>
  <si>
    <t>Choose drug 1</t>
  </si>
  <si>
    <t>Choose output 2</t>
  </si>
  <si>
    <t>Choose drug 2</t>
  </si>
  <si>
    <t>Choose output 3</t>
  </si>
  <si>
    <t>Choose drug 3</t>
  </si>
  <si>
    <t>Estimated peak usage in US obesity / overweight patients</t>
  </si>
  <si>
    <t>Estimated % of US T2D patients eligible for GLP-1 receptor agonists</t>
  </si>
  <si>
    <t>Estimated % of eligible US pts prescribed GLP-1 receptor agonists</t>
  </si>
  <si>
    <t>Manufacturing capacity inputs</t>
  </si>
  <si>
    <t>Wegovy T2D NBRx share</t>
  </si>
  <si>
    <t>Zepbound T2D NBRx share</t>
  </si>
  <si>
    <t>Obesity US insurance coverage</t>
  </si>
  <si>
    <t>US Obesity NBRx share</t>
  </si>
  <si>
    <t>US Diabetes NBRx share</t>
  </si>
  <si>
    <t>% of US population with Medicaid</t>
  </si>
  <si>
    <t>Diagnosed US T2D patients with Medicaid</t>
  </si>
  <si>
    <t>Ozempic: Medicaid formulary coverage access</t>
  </si>
  <si>
    <t>Ozempic: accessible Medicaid patients</t>
  </si>
  <si>
    <t>Mounjaro: Medicaid formulary coverage access</t>
  </si>
  <si>
    <t>Overall % of patients with access</t>
  </si>
  <si>
    <t>Rybelsus: Medicaid formulary coverage access</t>
  </si>
  <si>
    <t>Rybelsus: accessible Medicare patients</t>
  </si>
  <si>
    <t>Rybelsus: accessible commercial patients</t>
  </si>
  <si>
    <t>Rybelsus: accessible Medicaid patients</t>
  </si>
  <si>
    <t>Rybelsus: total accessible patients</t>
  </si>
  <si>
    <t>Rybelsus: Commercial + Medicare Part D formulary coverage access</t>
  </si>
  <si>
    <t>Ozempic: Commercial + Medicare Part D formulary coverage access</t>
  </si>
  <si>
    <t>Mounjaro: Commercial + Medicare Part D formulary coverage access</t>
  </si>
  <si>
    <r>
      <t xml:space="preserve">This model is designed to be used with </t>
    </r>
    <r>
      <rPr>
        <b/>
        <sz val="11"/>
        <color theme="1"/>
        <rFont val="Aptos Narrow"/>
        <family val="2"/>
        <scheme val="minor"/>
      </rPr>
      <t>your</t>
    </r>
    <r>
      <rPr>
        <sz val="11"/>
        <color theme="1"/>
        <rFont val="Aptos Narrow"/>
        <family val="2"/>
        <scheme val="minor"/>
      </rPr>
      <t xml:space="preserve"> projections and assumptions. We provide placeholder values for key assumptions, but it is up to you to decide which specific values to input.</t>
    </r>
  </si>
  <si>
    <t>Purpose</t>
  </si>
  <si>
    <t>Using the model</t>
  </si>
  <si>
    <t>The "Summary" tab can be used to see how key assumptions impact revenue and other key outputs. The tab includes:</t>
  </si>
  <si>
    <t>Key inputs: these are important variables that drive the model. You can change them on this tab.</t>
  </si>
  <si>
    <t>Summary outputs: this shows important items like revenue for each product and market share.</t>
  </si>
  <si>
    <t>Sensitivity analysis: you can create "upside", "downside" and "base case" scenarios for each key input, and see how these different cases impact the model.</t>
  </si>
  <si>
    <t>The "Model" tab includes all of the calculations of the model, as well as some inputs. It has the following sections:</t>
  </si>
  <si>
    <t>US market</t>
  </si>
  <si>
    <t>Total WW and US diabetes patients, % diagnosed, % treated</t>
  </si>
  <si>
    <t>Historical and projected quarterly GLP-1 TRx</t>
  </si>
  <si>
    <t>Historical TRx comes from company presentations; projected TRx are calculated as described below (last period TRx - churned TRx + NBRx)</t>
  </si>
  <si>
    <t>Includes GLP-1 Type 2 Diabetes TRx as a class, as well as for Ozempic, Mounjaro and Rybelsus</t>
  </si>
  <si>
    <t>US TRx market share</t>
  </si>
  <si>
    <t>Estimated off-label TRx</t>
  </si>
  <si>
    <t>Historical and projected quarterly GLP-1 NBRx for Ozempic, Mounjaro and Rybelsus</t>
  </si>
  <si>
    <t>NBRx share</t>
  </si>
  <si>
    <t>Number of patients in US with various types of insurance</t>
  </si>
  <si>
    <t>Formulary coverage access</t>
  </si>
  <si>
    <t>Accessible patients for Ozempic, Mounjaro and Rybelsus</t>
  </si>
  <si>
    <t>Off-label demand for GLP-1 (if demand for GLP-1 use for obesity exceeds supply of GLP-1 drugs approved specifically for obesity)</t>
  </si>
  <si>
    <t>Demand for GLP-1 for T2D NBRx</t>
  </si>
  <si>
    <t>NBRx demand for Ozempic, Rybelsus and Mounjaro</t>
  </si>
  <si>
    <t>Projected NBRx is determined by new patient demand and manufacturing capacity (see below for detail on those)</t>
  </si>
  <si>
    <t>Projected manufacturing capacity for each drug</t>
  </si>
  <si>
    <t>Calculation of excess capacity for NBRx</t>
  </si>
  <si>
    <t>Calculates the total prescriptions written each quarter, based on 1) the number of patients on drug last quarter, 2) the portion of patients who stay on each drug (ie did not discontinue treatment) and 3) NBRx</t>
  </si>
  <si>
    <t>Calculates gross revenue based on TRx * list price / TRx</t>
  </si>
  <si>
    <t>Estimates gross-to-net discount</t>
  </si>
  <si>
    <t>Calculates net revenue</t>
  </si>
  <si>
    <t>Includes historical net revenue for Ozempic, Rybelsus and Mounjaro</t>
  </si>
  <si>
    <t>Same sections as for Diabetes, but focused on Wegovy and Zepbound</t>
  </si>
  <si>
    <t>Ex-US market</t>
  </si>
  <si>
    <t>This section is less granular due to 1) lack of TRx / NBRx data on a country-by-country level and 2) less country-specific data disclosed by Novo and Lilly</t>
  </si>
  <si>
    <t>Historical and projected net revenue</t>
  </si>
  <si>
    <t>Value share of Ozempic, Rybelsus, Mounjaro, Wegovy and Zepbound (based on net revenue)</t>
  </si>
  <si>
    <t>Monthly and quarterly net revenue per ex-US patient</t>
  </si>
  <si>
    <t>Cohort-based quarterly churn calculation</t>
  </si>
  <si>
    <t>For each quarter, creates a cohort of patients starting each drug in each quarter</t>
  </si>
  <si>
    <t>Then calculates the % of patients still on drug each month (and quarter) after starting treatment, based on patient persistence data</t>
  </si>
  <si>
    <t>This feeds into the NBRx and TRx calculations above</t>
  </si>
  <si>
    <t>This shows historical quarterly net revenue for each product</t>
  </si>
  <si>
    <t>It also shows the analyst consensus for historical quarters where available</t>
  </si>
  <si>
    <t>We only show consensus estimates from publicly available sources like news articles, so we cannot show all historical quarterly consensus</t>
  </si>
  <si>
    <t>For the same reason, we cannot show forward-looking consensus estimates</t>
  </si>
  <si>
    <t>Gross-to-net discounts</t>
  </si>
  <si>
    <t>Ozempic gross-to-net discount</t>
  </si>
  <si>
    <t>Rybelsus gross-to-net discount</t>
  </si>
  <si>
    <t>Mounjaro gross-to-net discount</t>
  </si>
  <si>
    <t>Wegovy gross-to-net discount</t>
  </si>
  <si>
    <t>Zepbound gross-to-net discount</t>
  </si>
  <si>
    <t>The inputs you can change are:</t>
  </si>
  <si>
    <t>The outputs you can see are:</t>
  </si>
  <si>
    <t>We may improve these estimates in the future.</t>
  </si>
  <si>
    <t>Notes</t>
  </si>
  <si>
    <t>Revenue growth is driven largely by NBRx growth. Other drivers of revenue growth include price increases and improved patient persistence on therapy (ie, the average patient staying on therapy longer). Improvements in gross-to-net discounts can also increase revenue, but generally G2N discounts increase over time (thus slowing revenue growth).</t>
  </si>
  <si>
    <t>NBRx is a function of 1) manufacturing capacity and 2) demand for drugs. If demand exceeds supply (ie, there is a drug shortage), then manufacturing capacity will dictate NBRx growth (and revenue growth).</t>
  </si>
  <si>
    <t>If supply exceeds demand, then demand will determine NBRx growth.</t>
  </si>
  <si>
    <t>For example, you may increase peak usage of obesity medications among obese patients, expecting Zepbound revenue to increase.</t>
  </si>
  <si>
    <t>However, Zepbound revenue may stay the same -- and, unexpectedly, Ozempic revenue may increase.</t>
  </si>
  <si>
    <t>This is because Zepbound, in this case, is supply-constrained and does not have manufacturing capacity to take on new NBRx.</t>
  </si>
  <si>
    <t>Ozempic, in this case, does have excess capacity. The model will convert the demand for Zepbound to off-label demand for Ozempic.</t>
  </si>
  <si>
    <r>
      <t xml:space="preserve">Because of this, you may notice some </t>
    </r>
    <r>
      <rPr>
        <b/>
        <sz val="11"/>
        <color theme="1"/>
        <rFont val="Aptos Narrow"/>
        <family val="2"/>
        <scheme val="minor"/>
      </rPr>
      <t>non-intuitive behavior</t>
    </r>
    <r>
      <rPr>
        <sz val="11"/>
        <color theme="1"/>
        <rFont val="Aptos Narrow"/>
        <family val="2"/>
        <scheme val="minor"/>
      </rPr>
      <t xml:space="preserve"> when changing some model assumptions.</t>
    </r>
  </si>
  <si>
    <t>Excess NBRx demand</t>
  </si>
  <si>
    <t>Excess NBRx demand (if there is a supply shortage)</t>
  </si>
  <si>
    <t>NBRx demand substitution (if one drug is in shortage, tries to switch to another)</t>
  </si>
  <si>
    <t>Additional Ozempic NBRx demand</t>
  </si>
  <si>
    <t>Additional Mounjaro NBRx demand</t>
  </si>
  <si>
    <t>Total NBRx demand</t>
  </si>
  <si>
    <t>To check this, swith one of the outputs in the top of the "Summary" tab to "Number of quarters in year with supply shortage". If one drug is in shortage, then changing demand-related inputs will not increase that drug's revenue.</t>
  </si>
  <si>
    <t>Additional Wegovy NBRx demand</t>
  </si>
  <si>
    <t>Additional Zepbound NBRx demand</t>
  </si>
  <si>
    <t>Off-label use of GLP-1 drugs approved for diabetes (Ozempic, Rybelsus and Mounjaro) occurs demand for obesity drugs (Zepbound, Wegovy) exceeds their supply.</t>
  </si>
  <si>
    <t>Off-label demand is added to on-label demand for the calculation of diabetes drug demand.</t>
  </si>
  <si>
    <t>The % of off-label demand is determined by an input in the Diabetes TRx section</t>
  </si>
  <si>
    <t>This cell is linked to the % off-label row ------&gt;</t>
  </si>
  <si>
    <t>Off-label prescriptions:</t>
  </si>
  <si>
    <t>Prescription substitution:</t>
  </si>
  <si>
    <t>Rx can be substituted from Mounjaro to Ozempic (and vice versa), and Zepbound to Wegovy (and vice versa).</t>
  </si>
  <si>
    <t>If demand for one drug (ie, Mounjaro), exceeds supply, AND</t>
  </si>
  <si>
    <t>supply for the substitutable drug (ie, Ozempic) exceeds demand,</t>
  </si>
  <si>
    <t>then Mounjaro Rx will be switched to Ozempic (up to the amount of excess capacity for Ozempic).</t>
  </si>
  <si>
    <t>Peak US T2D usage:</t>
  </si>
  <si>
    <t>Peak US T2D usage is driven by several assumptions:</t>
  </si>
  <si>
    <t>a) Estimated % of T2D patients eligible</t>
  </si>
  <si>
    <t>b) Estimated % of eligible patients taking GLP-1 RA</t>
  </si>
  <si>
    <t>KOL calls and other primary research can help understand this important assumption. We only provide a placeholder assumption.</t>
  </si>
  <si>
    <t>a) is determined by clinical guidelines, prescriber patterns, etc. Currently there are several conditions that indicate GLP-1 usage in T2D (such as A1C &gt;=1.5% above target and CKD with SGLT2 contraindication); however, due to overlap of comorbidities, it is difficult to get the exact % of eligible patients from the literature.</t>
  </si>
  <si>
    <t>b) is determined by patients who choose not to take the drugs, potentially due to injection aversion, GI issues, etc. We have not done any primary research on this assumption, we have onl proivded a placeholder.</t>
  </si>
  <si>
    <t>Multiplying a) by b) gets c) peak % of US T2D patients using GLP-1 drugs</t>
  </si>
  <si>
    <t>c), the peak % of US T2D patients using GLP-1 drugs, is then applied to the diagnosed US T2D population to get eligible patients</t>
  </si>
  <si>
    <t>Then we multiply by % of patients with access to get accessible patients</t>
  </si>
  <si>
    <t>The model projects 95% of patients have access to all T2D drugs, so there is no formulary-level substitution modeled.</t>
  </si>
  <si>
    <t>If usage is not at peak, excess demand is allocated to the drugs based on assumptions around NBRx share.</t>
  </si>
  <si>
    <t>Then, NBRx supply is determined, and NBRx for each drug increases by the minimum of excess NBRx capacity and excess NBRx demand.</t>
  </si>
  <si>
    <t>Because the market is relatively mature and Novo and Lilly have indicated that revenue growth in the near-medium-term will be dictated by supply constraints, we do not model a traditional sales ramp in terms of modeling Rx or revenue as a % of peak.</t>
  </si>
  <si>
    <t>Generally, when a drug is launched, peak sales is modeled, number of years to reach peak is estimated, and a launch curve is modeled that ramps up Rx and revenue each year as usage reaches peak (as sales reps are deployed, awareness grows, insurance coverage increases, etc).</t>
  </si>
  <si>
    <t>Awareness for these drugs is very high, coverage for T2D is good (less so for obesity), and demand exceeds supply, so we assume that TRx will reach peak eligible patients as soon as supply increases.</t>
  </si>
  <si>
    <t>The purpose of this model is to provide a tool to help analyze the GLP-1 and anti-obesity market prescription drug market:</t>
  </si>
  <si>
    <t>Bay Bridge Bio, LLC ("Bay Bridge Bio") prepared this report based on publicly available information.</t>
  </si>
  <si>
    <t>Information, estimates, and analyses contained in this report are obtained from sources that are considered reliable.</t>
  </si>
  <si>
    <t>However, Bay Bridge Bio assumes no liability for such sources and has not independently verified information from these sources.</t>
  </si>
  <si>
    <t>Financial analyses and valuation estimates contained in this report do not constitute a legal opinion, nor may they be relied on by any party as such.</t>
  </si>
  <si>
    <t>This report is created solely for informational purposes and is not to be construed as an offer to sell or the solicitation of an offer to buy any security in any state.</t>
  </si>
  <si>
    <t>Bay Bridge Bio assumes no responsibility to update this report.</t>
  </si>
  <si>
    <t>Some data has been extracted from publicly available sources using artificial intelligence or other automated means. This extracted data may be incorrect.</t>
  </si>
  <si>
    <t>Some of the information in this report relates to future events or business or financial performance. Such statements constitute forward-looking information within the meaning of the Private Securities Litigation Act of 1995.</t>
  </si>
  <si>
    <t>Such statements can only be predictions and the actual events or results may differ from those discussed, due to the unpredictable nature of drug development, inherent risks of the business and industry, and other factors.</t>
  </si>
  <si>
    <t>Provide an easy-to-use spreadsheet that helps you see the revenue impact of your assumptions</t>
  </si>
  <si>
    <t>DO NOT DELETE</t>
  </si>
  <si>
    <t>THE BELOW ESTIMATES ARE PLACEHOLDERS. You should do your own research to validate these.</t>
  </si>
  <si>
    <t>Demand for GLP-1 T2D Rx</t>
  </si>
  <si>
    <t>Demand for off-label GLP-1 Rx</t>
  </si>
  <si>
    <t>Demand for GLP-1 Obesity Rx</t>
  </si>
  <si>
    <t>Revenue for each drug is forecast based on growth in patients, estimated average price per patient (pooled across geographies and products) and value share of each product (based on net revenue)</t>
  </si>
  <si>
    <t>The model currently includes Ozempic, Rybelsus, Mounjaro, Wegovy and Zepbound. It does not include unapproved, development stage drugs (like CagriSema, Retatrutide, etc).</t>
  </si>
  <si>
    <t>Future versions of the model will include these.</t>
  </si>
  <si>
    <r>
      <t xml:space="preserve">Access the full spreadsheet here: </t>
    </r>
    <r>
      <rPr>
        <b/>
        <sz val="11"/>
        <color theme="1"/>
        <rFont val="Aptos Narrow"/>
        <family val="2"/>
        <scheme val="minor"/>
      </rPr>
      <t>https://www.baybridgebio.com/purchase-obesity-model.html</t>
    </r>
  </si>
  <si>
    <r>
      <t xml:space="preserve">THIS IS A SAMPLE SPREADSHEET. </t>
    </r>
    <r>
      <rPr>
        <sz val="11"/>
        <color theme="1"/>
        <rFont val="Aptos Narrow"/>
        <family val="2"/>
        <scheme val="minor"/>
      </rPr>
      <t>Data and formulas have been removed.</t>
    </r>
  </si>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</sst>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164" formatCode="&quot;$&quot;#,##0.0_);\(&quot;$&quot;#,##0.0\)"/>
    <numFmt numFmtId="165" formatCode="#,##0.0_);\(#,##0.0\)"/>
    <numFmt numFmtId="166" formatCode="0.0%"/>
    <numFmt numFmtId="169" formatCode="0&quot;E&quot;"/>
    <numFmt numFmtId="170" formatCode="0&quot;A&quot;"/>
    <numFmt numFmtId="171" formatCode="0&quot;P&quot;"/>
  </numFmts>
  <fonts count="2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sz val="11"/>
      <color theme="9"/>
      <name val="Aptos Narrow"/>
      <family val="2"/>
      <scheme val="minor"/>
    </font>
    <font>
      <b/>
      <sz val="11"/>
      <color rgb="FFFF0000"/>
      <name val="Aptos Narrow"/>
      <family val="2"/>
      <scheme val="minor"/>
    </font>
    <font>
      <b/>
      <i/>
      <sz val="11"/>
      <color theme="1"/>
      <name val="Aptos Narrow"/>
      <family val="2"/>
      <scheme val="minor"/>
    </font>
    <font>
      <sz val="11"/>
      <name val="Aptos Narrow"/>
      <family val="2"/>
      <scheme val="minor"/>
    </font>
    <font>
      <sz val="11"/>
      <color rgb="FF0070C0"/>
      <name val="Aptos Narrow"/>
      <family val="2"/>
      <scheme val="minor"/>
    </font>
    <font>
      <sz val="11"/>
      <color rgb="FFFF0000"/>
      <name val="Aptos Narrow"/>
      <family val="2"/>
      <scheme val="minor"/>
    </font>
    <font>
      <i/>
      <sz val="11"/>
      <color rgb="FFFF0000"/>
      <name val="Aptos Narrow"/>
      <family val="2"/>
      <scheme val="minor"/>
    </font>
    <font>
      <i/>
      <sz val="11"/>
      <color rgb="FF0070C0"/>
      <name val="Aptos Narrow"/>
      <family val="2"/>
      <scheme val="minor"/>
    </font>
    <font>
      <i/>
      <sz val="11"/>
      <name val="Aptos Narrow"/>
      <family val="2"/>
      <scheme val="minor"/>
    </font>
    <font>
      <i/>
      <u/>
      <sz val="11"/>
      <color theme="1"/>
      <name val="Aptos Narrow"/>
      <family val="2"/>
      <scheme val="minor"/>
    </font>
    <font>
      <b/>
      <sz val="11"/>
      <color rgb="FF0070C0"/>
      <name val="Aptos Narrow"/>
      <family val="2"/>
      <scheme val="minor"/>
    </font>
    <font>
      <u val="singleAccounting"/>
      <sz val="11"/>
      <color theme="1"/>
      <name val="Aptos Narrow"/>
      <family val="2"/>
      <scheme val="minor"/>
    </font>
    <font>
      <sz val="11"/>
      <color theme="2" tint="-0.249977111117893"/>
      <name val="Aptos Narrow"/>
      <family val="2"/>
      <scheme val="minor"/>
    </font>
    <font>
      <b/>
      <u val="singleAccounting"/>
      <sz val="11"/>
      <color theme="1"/>
      <name val="Aptos Narrow"/>
      <family val="2"/>
      <scheme val="minor"/>
    </font>
    <font>
      <b/>
      <u val="singleAccounting"/>
      <sz val="11"/>
      <color rgb="FF0070C0"/>
      <name val="Aptos Narrow"/>
      <family val="2"/>
      <scheme val="minor"/>
    </font>
    <font>
      <b/>
      <sz val="11"/>
      <color rgb="FF7030A0"/>
      <name val="Aptos Narrow"/>
      <family val="2"/>
      <scheme val="minor"/>
    </font>
    <font>
      <b/>
      <i/>
      <sz val="11"/>
      <color theme="9"/>
      <name val="Aptos Narrow"/>
      <family val="2"/>
      <scheme val="minor"/>
    </font>
    <font>
      <b/>
      <sz val="11"/>
      <color rgb="FFFFFF00"/>
      <name val="Aptos Narrow"/>
      <family val="2"/>
      <scheme val="minor"/>
    </font>
    <font>
      <sz val="11"/>
      <color rgb="FFFFFF00"/>
      <name val="Aptos Narrow"/>
      <family val="2"/>
      <scheme val="minor"/>
    </font>
  </fonts>
  <fills count="11">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3" tint="0.89999084444715716"/>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theme="5" tint="0.59996337778862885"/>
      </left>
      <right/>
      <top style="thick">
        <color theme="5" tint="0.59996337778862885"/>
      </top>
      <bottom style="thick">
        <color theme="5" tint="0.59996337778862885"/>
      </bottom>
      <diagonal/>
    </border>
    <border>
      <left/>
      <right/>
      <top style="thick">
        <color theme="5" tint="0.59996337778862885"/>
      </top>
      <bottom style="thick">
        <color theme="5" tint="0.59996337778862885"/>
      </bottom>
      <diagonal/>
    </border>
    <border>
      <left/>
      <right style="thick">
        <color theme="5" tint="0.59996337778862885"/>
      </right>
      <top style="thick">
        <color theme="5" tint="0.59996337778862885"/>
      </top>
      <bottom style="thick">
        <color theme="5" tint="0.59996337778862885"/>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7">
    <xf numFmtId="0" fontId="0" fillId="0" borderId="0" xfId="0"/>
    <xf numFmtId="9" fontId="0" fillId="0" borderId="0" xfId="0" applyNumberFormat="1"/>
    <xf numFmtId="0" fontId="2" fillId="0" borderId="0" xfId="0" applyFont="1"/>
    <xf numFmtId="0" fontId="4" fillId="0" borderId="0" xfId="0" applyFont="1"/>
    <xf numFmtId="37" fontId="0" fillId="0" borderId="0" xfId="0" applyNumberFormat="1"/>
    <xf numFmtId="7" fontId="0" fillId="0" borderId="0" xfId="0" applyNumberFormat="1"/>
    <xf numFmtId="0" fontId="2" fillId="2" borderId="0" xfId="0" applyFont="1" applyFill="1"/>
    <xf numFmtId="0" fontId="3" fillId="3" borderId="0" xfId="0" applyFont="1" applyFill="1"/>
    <xf numFmtId="0" fontId="1" fillId="3" borderId="0" xfId="0" applyFont="1" applyFill="1"/>
    <xf numFmtId="165" fontId="0" fillId="0" borderId="0" xfId="0" applyNumberFormat="1"/>
    <xf numFmtId="166" fontId="0" fillId="0" borderId="0" xfId="0" applyNumberFormat="1"/>
    <xf numFmtId="9" fontId="4" fillId="0" borderId="0" xfId="0" applyNumberFormat="1" applyFont="1"/>
    <xf numFmtId="9" fontId="0" fillId="0" borderId="0" xfId="0" applyNumberFormat="1" applyAlignment="1">
      <alignment horizontal="right"/>
    </xf>
    <xf numFmtId="9" fontId="4" fillId="0" borderId="0" xfId="0" applyNumberFormat="1" applyFont="1" applyAlignment="1">
      <alignment horizontal="right"/>
    </xf>
    <xf numFmtId="165" fontId="7" fillId="0" borderId="0" xfId="0" applyNumberFormat="1" applyFont="1"/>
    <xf numFmtId="164" fontId="2" fillId="0" borderId="0" xfId="0" applyNumberFormat="1" applyFont="1"/>
    <xf numFmtId="2" fontId="4" fillId="0" borderId="0" xfId="0" applyNumberFormat="1" applyFont="1" applyAlignment="1">
      <alignment horizontal="right"/>
    </xf>
    <xf numFmtId="0" fontId="8" fillId="0" borderId="0" xfId="0" applyFont="1"/>
    <xf numFmtId="166" fontId="0" fillId="0" borderId="0" xfId="0" applyNumberFormat="1" applyAlignment="1">
      <alignment horizontal="right"/>
    </xf>
    <xf numFmtId="0" fontId="0" fillId="2" borderId="0" xfId="0" applyFill="1"/>
    <xf numFmtId="9" fontId="11" fillId="0" borderId="0" xfId="0" applyNumberFormat="1" applyFont="1" applyAlignment="1">
      <alignment horizontal="right"/>
    </xf>
    <xf numFmtId="9" fontId="9" fillId="0" borderId="0" xfId="0" applyNumberFormat="1" applyFont="1"/>
    <xf numFmtId="166" fontId="4" fillId="0" borderId="0" xfId="0" applyNumberFormat="1" applyFont="1"/>
    <xf numFmtId="1" fontId="0" fillId="0" borderId="0" xfId="0" applyNumberFormat="1"/>
    <xf numFmtId="0" fontId="4" fillId="0" borderId="0" xfId="0" applyFont="1" applyAlignment="1">
      <alignment horizontal="left" indent="1"/>
    </xf>
    <xf numFmtId="7" fontId="10" fillId="0" borderId="0" xfId="0" applyNumberFormat="1" applyFont="1"/>
    <xf numFmtId="0" fontId="0" fillId="0" borderId="2" xfId="0" applyBorder="1"/>
    <xf numFmtId="166" fontId="12" fillId="0" borderId="0" xfId="0" applyNumberFormat="1" applyFont="1"/>
    <xf numFmtId="10" fontId="12" fillId="0" borderId="0" xfId="0" applyNumberFormat="1" applyFont="1"/>
    <xf numFmtId="0" fontId="4" fillId="0" borderId="0" xfId="0" applyFont="1" applyAlignment="1">
      <alignment horizontal="left"/>
    </xf>
    <xf numFmtId="0" fontId="0" fillId="0" borderId="0" xfId="0" applyAlignment="1">
      <alignment horizontal="left"/>
    </xf>
    <xf numFmtId="0" fontId="0" fillId="0" borderId="3" xfId="0" applyBorder="1"/>
    <xf numFmtId="0" fontId="3" fillId="3" borderId="3" xfId="0" applyFont="1" applyFill="1" applyBorder="1"/>
    <xf numFmtId="9" fontId="0" fillId="0" borderId="3" xfId="0" applyNumberFormat="1" applyBorder="1" applyAlignment="1">
      <alignment horizontal="right"/>
    </xf>
    <xf numFmtId="165" fontId="0" fillId="0" borderId="3" xfId="0" applyNumberFormat="1" applyBorder="1"/>
    <xf numFmtId="0" fontId="0" fillId="2" borderId="3" xfId="0" applyFill="1" applyBorder="1"/>
    <xf numFmtId="9" fontId="0" fillId="0" borderId="3" xfId="0" applyNumberFormat="1" applyBorder="1"/>
    <xf numFmtId="37" fontId="9" fillId="0" borderId="3" xfId="0" applyNumberFormat="1" applyFont="1" applyBorder="1"/>
    <xf numFmtId="9" fontId="4" fillId="0" borderId="3" xfId="0" applyNumberFormat="1" applyFont="1" applyBorder="1" applyAlignment="1">
      <alignment horizontal="right"/>
    </xf>
    <xf numFmtId="166" fontId="0" fillId="0" borderId="3" xfId="0" applyNumberFormat="1" applyBorder="1" applyAlignment="1">
      <alignment horizontal="right"/>
    </xf>
    <xf numFmtId="9" fontId="4" fillId="0" borderId="3" xfId="0" applyNumberFormat="1" applyFont="1" applyBorder="1"/>
    <xf numFmtId="165" fontId="7" fillId="0" borderId="3" xfId="0" applyNumberFormat="1" applyFont="1" applyBorder="1"/>
    <xf numFmtId="166" fontId="11" fillId="0" borderId="0" xfId="0" applyNumberFormat="1" applyFont="1"/>
    <xf numFmtId="9" fontId="2" fillId="0" borderId="0" xfId="0" applyNumberFormat="1" applyFont="1"/>
    <xf numFmtId="37" fontId="10" fillId="0" borderId="0" xfId="0" applyNumberFormat="1" applyFont="1"/>
    <xf numFmtId="0" fontId="14" fillId="0" borderId="0" xfId="0" applyFont="1"/>
    <xf numFmtId="166" fontId="9" fillId="0" borderId="0" xfId="0" applyNumberFormat="1" applyFont="1"/>
    <xf numFmtId="0" fontId="16" fillId="4" borderId="0" xfId="0" applyFont="1" applyFill="1" applyAlignment="1">
      <alignment horizontal="centerContinuous"/>
    </xf>
    <xf numFmtId="0" fontId="0" fillId="4" borderId="0" xfId="0" applyFill="1" applyAlignment="1">
      <alignment horizontal="center"/>
    </xf>
    <xf numFmtId="0" fontId="2" fillId="0" borderId="0" xfId="0" applyFont="1" applyAlignment="1">
      <alignment horizontal="left"/>
    </xf>
    <xf numFmtId="9" fontId="4" fillId="2" borderId="0" xfId="0" applyNumberFormat="1" applyFont="1" applyFill="1" applyAlignment="1">
      <alignment horizontal="right"/>
    </xf>
    <xf numFmtId="9" fontId="4" fillId="2" borderId="3" xfId="0" applyNumberFormat="1" applyFont="1" applyFill="1" applyBorder="1" applyAlignment="1">
      <alignment horizontal="right"/>
    </xf>
    <xf numFmtId="0" fontId="4" fillId="2" borderId="0" xfId="0" applyFont="1" applyFill="1"/>
    <xf numFmtId="0" fontId="0" fillId="5" borderId="0" xfId="0" applyFill="1"/>
    <xf numFmtId="0" fontId="0" fillId="6" borderId="0" xfId="0" applyFill="1"/>
    <xf numFmtId="0" fontId="16" fillId="6" borderId="0" xfId="0" applyFont="1" applyFill="1" applyAlignment="1">
      <alignment horizontal="centerContinuous"/>
    </xf>
    <xf numFmtId="0" fontId="16" fillId="6" borderId="3" xfId="0" applyFont="1" applyFill="1" applyBorder="1" applyAlignment="1">
      <alignment horizontal="centerContinuous"/>
    </xf>
    <xf numFmtId="0" fontId="0" fillId="6" borderId="0" xfId="0" applyFill="1" applyAlignment="1">
      <alignment horizontal="center"/>
    </xf>
    <xf numFmtId="0" fontId="0" fillId="6" borderId="3" xfId="0" applyFill="1" applyBorder="1" applyAlignment="1">
      <alignment horizontal="center"/>
    </xf>
    <xf numFmtId="0" fontId="2" fillId="5" borderId="0" xfId="0" applyFont="1" applyFill="1"/>
    <xf numFmtId="0" fontId="0" fillId="5" borderId="3" xfId="0" applyFill="1" applyBorder="1"/>
    <xf numFmtId="37" fontId="0" fillId="2" borderId="0" xfId="0" applyNumberFormat="1" applyFill="1"/>
    <xf numFmtId="9" fontId="0" fillId="2" borderId="0" xfId="0" applyNumberFormat="1" applyFill="1"/>
    <xf numFmtId="0" fontId="14" fillId="0" borderId="0" xfId="0" applyFont="1" applyAlignment="1">
      <alignment horizontal="left"/>
    </xf>
    <xf numFmtId="9" fontId="0" fillId="2" borderId="3" xfId="0" applyNumberFormat="1" applyFill="1" applyBorder="1"/>
    <xf numFmtId="37" fontId="9" fillId="2" borderId="3" xfId="0" applyNumberFormat="1" applyFont="1" applyFill="1" applyBorder="1"/>
    <xf numFmtId="166" fontId="0" fillId="2" borderId="0" xfId="0" applyNumberFormat="1" applyFill="1" applyAlignment="1">
      <alignment horizontal="right"/>
    </xf>
    <xf numFmtId="166" fontId="0" fillId="2" borderId="3" xfId="0" applyNumberFormat="1" applyFill="1" applyBorder="1" applyAlignment="1">
      <alignment horizontal="right"/>
    </xf>
    <xf numFmtId="166" fontId="0" fillId="2" borderId="0" xfId="0" applyNumberFormat="1" applyFill="1"/>
    <xf numFmtId="0" fontId="2" fillId="2" borderId="3" xfId="0" applyFont="1" applyFill="1" applyBorder="1"/>
    <xf numFmtId="5" fontId="0" fillId="0" borderId="0" xfId="0" applyNumberFormat="1"/>
    <xf numFmtId="169" fontId="1" fillId="3" borderId="0" xfId="0" applyNumberFormat="1" applyFont="1" applyFill="1"/>
    <xf numFmtId="170" fontId="1" fillId="3" borderId="0" xfId="0" applyNumberFormat="1" applyFont="1" applyFill="1"/>
    <xf numFmtId="171" fontId="1" fillId="3" borderId="0" xfId="0" applyNumberFormat="1" applyFont="1" applyFill="1"/>
    <xf numFmtId="9" fontId="2" fillId="2" borderId="0" xfId="0" applyNumberFormat="1" applyFont="1" applyFill="1"/>
    <xf numFmtId="9" fontId="15" fillId="0" borderId="0" xfId="0" applyNumberFormat="1" applyFont="1"/>
    <xf numFmtId="0" fontId="17" fillId="0" borderId="0" xfId="0" applyFont="1"/>
    <xf numFmtId="0" fontId="16" fillId="2" borderId="0" xfId="0" applyFont="1" applyFill="1" applyAlignment="1">
      <alignment horizontal="centerContinuous"/>
    </xf>
    <xf numFmtId="0" fontId="18" fillId="2" borderId="0" xfId="0" applyFont="1" applyFill="1" applyAlignment="1">
      <alignment horizontal="centerContinuous"/>
    </xf>
    <xf numFmtId="9" fontId="19" fillId="2" borderId="0" xfId="0" applyNumberFormat="1" applyFont="1" applyFill="1" applyAlignment="1">
      <alignment horizontal="centerContinuous"/>
    </xf>
    <xf numFmtId="10" fontId="13" fillId="0" borderId="0" xfId="0" applyNumberFormat="1" applyFont="1"/>
    <xf numFmtId="10" fontId="13" fillId="0" borderId="3" xfId="0" applyNumberFormat="1" applyFont="1" applyBorder="1"/>
    <xf numFmtId="9" fontId="1" fillId="3" borderId="0" xfId="0" applyNumberFormat="1" applyFont="1" applyFill="1"/>
    <xf numFmtId="9" fontId="2" fillId="5" borderId="0" xfId="0" applyNumberFormat="1" applyFont="1" applyFill="1"/>
    <xf numFmtId="0" fontId="2" fillId="0" borderId="2" xfId="0" applyFont="1" applyBorder="1"/>
    <xf numFmtId="166" fontId="9" fillId="0" borderId="2" xfId="0" applyNumberFormat="1" applyFont="1" applyBorder="1"/>
    <xf numFmtId="166" fontId="9" fillId="0" borderId="4" xfId="0" applyNumberFormat="1" applyFont="1" applyBorder="1"/>
    <xf numFmtId="0" fontId="0" fillId="0" borderId="7" xfId="0" applyBorder="1"/>
    <xf numFmtId="166" fontId="9" fillId="0" borderId="3" xfId="0" applyNumberFormat="1" applyFont="1" applyBorder="1"/>
    <xf numFmtId="0" fontId="0" fillId="0" borderId="8" xfId="0" applyBorder="1"/>
    <xf numFmtId="0" fontId="0" fillId="0" borderId="9" xfId="0" applyBorder="1"/>
    <xf numFmtId="0" fontId="2" fillId="0" borderId="9" xfId="0" applyFont="1" applyBorder="1"/>
    <xf numFmtId="0" fontId="7" fillId="0" borderId="7" xfId="0" applyFont="1" applyBorder="1"/>
    <xf numFmtId="0" fontId="2" fillId="4" borderId="1" xfId="0" applyFont="1" applyFill="1" applyBorder="1" applyAlignment="1">
      <alignment horizontal="center"/>
    </xf>
    <xf numFmtId="37" fontId="0" fillId="0" borderId="0" xfId="0" applyNumberFormat="1" applyAlignment="1">
      <alignment horizontal="right"/>
    </xf>
    <xf numFmtId="37" fontId="0" fillId="0" borderId="3" xfId="0" applyNumberFormat="1" applyBorder="1" applyAlignment="1">
      <alignment horizontal="right"/>
    </xf>
    <xf numFmtId="0" fontId="7" fillId="0" borderId="0" xfId="0" applyFont="1"/>
    <xf numFmtId="166" fontId="9" fillId="5" borderId="0" xfId="0" applyNumberFormat="1" applyFont="1" applyFill="1"/>
    <xf numFmtId="0" fontId="2" fillId="7" borderId="1" xfId="0" applyFont="1" applyFill="1" applyBorder="1" applyAlignment="1">
      <alignment horizontal="center"/>
    </xf>
    <xf numFmtId="0" fontId="2" fillId="0" borderId="5" xfId="0" applyFont="1" applyBorder="1"/>
    <xf numFmtId="0" fontId="6" fillId="0" borderId="0" xfId="0" applyFont="1" applyAlignment="1">
      <alignment horizontal="center"/>
    </xf>
    <xf numFmtId="0" fontId="2" fillId="8" borderId="10" xfId="0" applyFont="1" applyFill="1" applyBorder="1" applyAlignment="1">
      <alignment horizontal="centerContinuous"/>
    </xf>
    <xf numFmtId="0" fontId="2" fillId="8" borderId="11" xfId="0" applyFont="1" applyFill="1" applyBorder="1" applyAlignment="1">
      <alignment horizontal="centerContinuous"/>
    </xf>
    <xf numFmtId="166" fontId="9" fillId="8" borderId="11" xfId="0" applyNumberFormat="1" applyFont="1" applyFill="1" applyBorder="1" applyAlignment="1">
      <alignment horizontal="centerContinuous"/>
    </xf>
    <xf numFmtId="166" fontId="9" fillId="8" borderId="12" xfId="0" applyNumberFormat="1" applyFont="1" applyFill="1" applyBorder="1" applyAlignment="1">
      <alignment horizontal="centerContinuous"/>
    </xf>
    <xf numFmtId="0" fontId="2" fillId="7" borderId="10" xfId="0" applyFont="1" applyFill="1" applyBorder="1"/>
    <xf numFmtId="0" fontId="0" fillId="7" borderId="11" xfId="0" applyFill="1" applyBorder="1"/>
    <xf numFmtId="0" fontId="0" fillId="7" borderId="12" xfId="0" applyFill="1" applyBorder="1"/>
    <xf numFmtId="0" fontId="21" fillId="0" borderId="0" xfId="0" applyFont="1"/>
    <xf numFmtId="0" fontId="22" fillId="9" borderId="0" xfId="0" applyFont="1" applyFill="1"/>
    <xf numFmtId="0" fontId="23" fillId="9" borderId="0" xfId="0" applyFont="1" applyFill="1"/>
    <xf numFmtId="1" fontId="0" fillId="0" borderId="3" xfId="0" applyNumberFormat="1" applyBorder="1"/>
    <xf numFmtId="0" fontId="2" fillId="4" borderId="1" xfId="0" applyFont="1" applyFill="1" applyBorder="1" applyAlignment="1">
      <alignment horizontal="center" wrapText="1"/>
    </xf>
    <xf numFmtId="0" fontId="2" fillId="2" borderId="0" xfId="0" applyFont="1" applyFill="1" applyAlignment="1">
      <alignment horizontal="centerContinuous"/>
    </xf>
    <xf numFmtId="0" fontId="0" fillId="2" borderId="0" xfId="0" applyFill="1" applyAlignment="1">
      <alignment horizontal="centerContinuous"/>
    </xf>
    <xf numFmtId="0" fontId="2" fillId="10" borderId="13" xfId="0" applyFont="1" applyFill="1" applyBorder="1" applyAlignment="1">
      <alignment horizontal="centerContinuous"/>
    </xf>
    <xf numFmtId="0" fontId="0" fillId="10" borderId="14" xfId="0" applyFill="1" applyBorder="1" applyAlignment="1">
      <alignment horizontal="centerContinuous"/>
    </xf>
    <xf numFmtId="0" fontId="0" fillId="10" borderId="15" xfId="0" applyFill="1" applyBorder="1" applyAlignment="1">
      <alignment horizontal="centerContinuous"/>
    </xf>
    <xf numFmtId="0" fontId="0" fillId="10" borderId="16" xfId="0" applyFill="1" applyBorder="1" applyAlignment="1">
      <alignment horizontal="centerContinuous"/>
    </xf>
    <xf numFmtId="0" fontId="0" fillId="10" borderId="17" xfId="0" applyFill="1" applyBorder="1" applyAlignment="1">
      <alignment horizontal="centerContinuous"/>
    </xf>
    <xf numFmtId="0" fontId="0" fillId="10" borderId="18" xfId="0" applyFill="1" applyBorder="1" applyAlignment="1">
      <alignment horizontal="centerContinuous"/>
    </xf>
    <xf numFmtId="166" fontId="9" fillId="2" borderId="3" xfId="0" applyNumberFormat="1" applyFont="1" applyFill="1" applyBorder="1"/>
    <xf numFmtId="0" fontId="0" fillId="2" borderId="2" xfId="0" applyFill="1" applyBorder="1"/>
    <xf numFmtId="166" fontId="9" fillId="2" borderId="2" xfId="0" applyNumberFormat="1" applyFont="1" applyFill="1" applyBorder="1"/>
    <xf numFmtId="166" fontId="9" fillId="2" borderId="4" xfId="0" applyNumberFormat="1" applyFont="1" applyFill="1" applyBorder="1"/>
    <xf numFmtId="0" fontId="0" fillId="2" borderId="4" xfId="0" applyFill="1" applyBorder="1"/>
    <xf numFmtId="166" fontId="9" fillId="2" borderId="9" xfId="0" applyNumberFormat="1" applyFont="1" applyFill="1" applyBorder="1"/>
    <xf numFmtId="166" fontId="9" fillId="2" borderId="6" xfId="0" applyNumberFormat="1" applyFont="1" applyFill="1" applyBorder="1"/>
    <xf numFmtId="0" fontId="0" fillId="2" borderId="3" xfId="0" applyFill="1" applyBorder="1" applyAlignment="1">
      <alignment horizontal="centerContinuous"/>
    </xf>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0" fillId="2" borderId="9" xfId="0" applyFill="1" applyBorder="1"/>
    <xf numFmtId="0" fontId="0" fillId="2" borderId="6" xfId="0" applyFill="1" applyBorder="1"/>
    <xf numFmtId="0" fontId="2" fillId="2" borderId="7" xfId="0" applyFont="1" applyFill="1" applyBorder="1" applyAlignment="1">
      <alignment horizontal="centerContinuous"/>
    </xf>
    <xf numFmtId="0" fontId="0" fillId="2" borderId="0" xfId="0" applyFill="1" applyBorder="1" applyAlignment="1">
      <alignment horizontal="centerContinuous"/>
    </xf>
    <xf numFmtId="0" fontId="2" fillId="2" borderId="0" xfId="0" applyFont="1" applyFill="1" applyBorder="1" applyAlignment="1">
      <alignment horizontal="centerContinuous"/>
    </xf>
    <xf numFmtId="166" fontId="9" fillId="2" borderId="0" xfId="0" applyNumberFormat="1" applyFont="1" applyFill="1" applyBorder="1"/>
    <xf numFmtId="166" fontId="9" fillId="2" borderId="8" xfId="0" applyNumberFormat="1" applyFont="1" applyFill="1" applyBorder="1"/>
    <xf numFmtId="0" fontId="2" fillId="2" borderId="2" xfId="0" applyFont="1" applyFill="1" applyBorder="1"/>
    <xf numFmtId="9" fontId="2" fillId="2" borderId="2" xfId="0" applyNumberFormat="1" applyFont="1" applyFill="1" applyBorder="1"/>
    <xf numFmtId="0" fontId="2" fillId="2" borderId="0" xfId="0" applyFont="1" applyFill="1" applyBorder="1"/>
    <xf numFmtId="9" fontId="2" fillId="2" borderId="0" xfId="0" applyNumberFormat="1" applyFont="1" applyFill="1" applyBorder="1"/>
    <xf numFmtId="9" fontId="9" fillId="2" borderId="19" xfId="0" applyNumberFormat="1" applyFont="1" applyFill="1" applyBorder="1"/>
    <xf numFmtId="9" fontId="9" fillId="2" borderId="20" xfId="0" applyNumberFormat="1" applyFont="1" applyFill="1" applyBorder="1"/>
    <xf numFmtId="9" fontId="9" fillId="2" borderId="2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915C-809C-4BED-A9DA-A8B073A27CD3}">
  <sheetPr>
    <tabColor theme="9"/>
  </sheetPr>
  <dimension ref="B1:BW245"/>
  <sheetViews>
    <sheetView tabSelected="1" workbookViewId="0">
      <pane ySplit="12" topLeftCell="A13" activePane="bottomLeft" state="frozen"/>
      <selection pane="bottomLeft" activeCell="A13" sqref="A13"/>
    </sheetView>
  </sheetViews>
  <sheetFormatPr defaultRowHeight="15" x14ac:dyDescent="0.25"/>
  <cols>
    <col min="3" max="5" width="11.85546875" customWidth="1"/>
    <col min="6" max="6" width="6.7109375" customWidth="1"/>
    <col min="7" max="7" width="20.7109375" customWidth="1"/>
    <col min="8" max="22" width="11.85546875" customWidth="1"/>
  </cols>
  <sheetData>
    <row r="1" spans="2:24" x14ac:dyDescent="0.25">
      <c r="C1" s="59" t="s">
        <v>270</v>
      </c>
      <c r="D1" s="53"/>
      <c r="E1" s="53"/>
      <c r="F1" s="53"/>
      <c r="G1" s="53"/>
      <c r="H1" s="59"/>
      <c r="I1" s="59"/>
      <c r="J1" s="59"/>
      <c r="K1" s="59"/>
      <c r="L1" s="97"/>
      <c r="M1" s="97"/>
      <c r="N1" s="97"/>
      <c r="O1" s="97"/>
      <c r="P1" s="97"/>
      <c r="Q1" s="97"/>
      <c r="R1" s="97"/>
      <c r="S1" s="97"/>
      <c r="T1" s="97"/>
      <c r="U1" s="97"/>
      <c r="V1" s="97"/>
      <c r="X1" s="76"/>
    </row>
    <row r="2" spans="2:24" x14ac:dyDescent="0.25">
      <c r="C2" s="7" t="s">
        <v>220</v>
      </c>
      <c r="D2" s="7"/>
      <c r="E2" s="7"/>
      <c r="F2" s="7"/>
      <c r="G2" s="72"/>
      <c r="H2" s="72"/>
      <c r="I2" s="72"/>
      <c r="J2" s="72"/>
      <c r="K2" s="72"/>
      <c r="L2" s="71"/>
      <c r="M2" s="73">
        <f>+M156</f>
        <v>2025</v>
      </c>
      <c r="N2" s="73">
        <f>+N156</f>
        <v>2026</v>
      </c>
      <c r="O2" s="73">
        <f>+O156</f>
        <v>2027</v>
      </c>
      <c r="P2" s="73">
        <f>+P156</f>
        <v>2028</v>
      </c>
      <c r="Q2" s="73">
        <f>+Q156</f>
        <v>2029</v>
      </c>
      <c r="R2" s="73">
        <f>+R156</f>
        <v>2030</v>
      </c>
      <c r="S2" s="73">
        <f>+S156</f>
        <v>2031</v>
      </c>
      <c r="T2" s="73">
        <f>+T156</f>
        <v>2032</v>
      </c>
      <c r="U2" s="73">
        <f>+U156</f>
        <v>2033</v>
      </c>
      <c r="V2" s="73">
        <f>+V156</f>
        <v>2034</v>
      </c>
      <c r="X2" s="76"/>
    </row>
    <row r="3" spans="2:24" x14ac:dyDescent="0.25">
      <c r="B3" s="31"/>
      <c r="V3" s="31"/>
      <c r="X3" s="76"/>
    </row>
    <row r="4" spans="2:24" ht="30" x14ac:dyDescent="0.25">
      <c r="B4" s="31"/>
      <c r="C4" s="2" t="s">
        <v>276</v>
      </c>
      <c r="G4" s="112" t="s">
        <v>228</v>
      </c>
      <c r="H4" s="2"/>
      <c r="I4" s="2"/>
      <c r="K4" s="2"/>
      <c r="L4" s="46"/>
      <c r="M4" s="46"/>
      <c r="N4" s="46"/>
      <c r="O4" s="46"/>
      <c r="P4" s="46"/>
      <c r="Q4" s="46"/>
      <c r="R4" s="46"/>
      <c r="S4" s="46"/>
      <c r="T4" s="46"/>
      <c r="U4" s="46"/>
      <c r="V4" s="88"/>
      <c r="X4" s="76"/>
    </row>
    <row r="5" spans="2:24" x14ac:dyDescent="0.25">
      <c r="B5" s="31"/>
      <c r="C5" s="2" t="s">
        <v>277</v>
      </c>
      <c r="G5" s="93" t="s">
        <v>11</v>
      </c>
      <c r="H5" s="2"/>
      <c r="I5" s="2" t="str">
        <f>G4&amp;": "&amp;G5</f>
        <v>Annual US net revenue: Ozempic</v>
      </c>
      <c r="J5" s="2"/>
      <c r="K5" s="2"/>
      <c r="L5" s="94"/>
      <c r="M5" s="129"/>
      <c r="N5" s="122"/>
      <c r="O5" s="122"/>
      <c r="P5" s="122"/>
      <c r="Q5" s="122"/>
      <c r="R5" s="122"/>
      <c r="S5" s="122"/>
      <c r="T5" s="122"/>
      <c r="U5" s="122"/>
      <c r="V5" s="125"/>
      <c r="X5" s="76"/>
    </row>
    <row r="6" spans="2:24" x14ac:dyDescent="0.25">
      <c r="B6" s="31"/>
      <c r="H6" s="2"/>
      <c r="I6" s="2"/>
      <c r="J6" s="2"/>
      <c r="K6" s="2"/>
      <c r="L6" s="46"/>
      <c r="M6" s="130"/>
      <c r="N6" s="131"/>
      <c r="O6" s="131"/>
      <c r="P6" s="131"/>
      <c r="Q6" s="131"/>
      <c r="R6" s="131"/>
      <c r="S6" s="131"/>
      <c r="T6" s="131"/>
      <c r="U6" s="131"/>
      <c r="V6" s="35"/>
      <c r="X6" s="76"/>
    </row>
    <row r="7" spans="2:24" ht="30.75" thickBot="1" x14ac:dyDescent="0.3">
      <c r="B7" s="31"/>
      <c r="C7" s="2" t="s">
        <v>278</v>
      </c>
      <c r="G7" s="112" t="s">
        <v>228</v>
      </c>
      <c r="H7" s="2"/>
      <c r="I7" s="2" t="str">
        <f>G7&amp;": "&amp;G8</f>
        <v>Annual US net revenue: Zepbound</v>
      </c>
      <c r="J7" s="2"/>
      <c r="K7" s="2"/>
      <c r="L7" s="94"/>
      <c r="M7" s="130"/>
      <c r="N7" s="131"/>
      <c r="O7" s="131"/>
      <c r="P7" s="131"/>
      <c r="Q7" s="131"/>
      <c r="R7" s="131"/>
      <c r="S7" s="131"/>
      <c r="T7" s="131"/>
      <c r="U7" s="131"/>
      <c r="V7" s="35"/>
      <c r="X7" s="76"/>
    </row>
    <row r="8" spans="2:24" ht="15.75" thickTop="1" x14ac:dyDescent="0.25">
      <c r="B8" s="31"/>
      <c r="C8" s="2" t="s">
        <v>279</v>
      </c>
      <c r="G8" s="93" t="s">
        <v>2</v>
      </c>
      <c r="H8" s="2"/>
      <c r="I8" s="2"/>
      <c r="J8" s="2"/>
      <c r="K8" s="2"/>
      <c r="L8" s="46"/>
      <c r="M8" s="130"/>
      <c r="N8" s="115" t="s">
        <v>423</v>
      </c>
      <c r="O8" s="116"/>
      <c r="P8" s="116"/>
      <c r="Q8" s="116"/>
      <c r="R8" s="116"/>
      <c r="S8" s="116"/>
      <c r="T8" s="116"/>
      <c r="U8" s="117"/>
      <c r="V8" s="35"/>
      <c r="X8" s="76"/>
    </row>
    <row r="9" spans="2:24" ht="15.75" thickBot="1" x14ac:dyDescent="0.3">
      <c r="B9" s="31"/>
      <c r="H9" s="2"/>
      <c r="I9" s="2"/>
      <c r="J9" s="2"/>
      <c r="K9" s="2"/>
      <c r="L9" s="46"/>
      <c r="M9" s="130"/>
      <c r="N9" s="118" t="s">
        <v>422</v>
      </c>
      <c r="O9" s="119"/>
      <c r="P9" s="119"/>
      <c r="Q9" s="119"/>
      <c r="R9" s="119"/>
      <c r="S9" s="119"/>
      <c r="T9" s="119"/>
      <c r="U9" s="120"/>
      <c r="V9" s="35"/>
      <c r="X9" s="76"/>
    </row>
    <row r="10" spans="2:24" ht="45.75" thickTop="1" x14ac:dyDescent="0.25">
      <c r="B10" s="31"/>
      <c r="C10" s="2" t="s">
        <v>280</v>
      </c>
      <c r="G10" s="112" t="s">
        <v>266</v>
      </c>
      <c r="H10" s="2"/>
      <c r="I10" s="2" t="str">
        <f>G10&amp;": "&amp;G11</f>
        <v>Number of quarters in year with supply shortage: Zepbound</v>
      </c>
      <c r="J10" s="2"/>
      <c r="K10" s="2"/>
      <c r="L10" s="95"/>
      <c r="M10" s="132"/>
      <c r="N10" s="133"/>
      <c r="O10" s="133"/>
      <c r="P10" s="133"/>
      <c r="Q10" s="133"/>
      <c r="R10" s="133"/>
      <c r="S10" s="133"/>
      <c r="T10" s="133"/>
      <c r="U10" s="133"/>
      <c r="V10" s="134"/>
      <c r="X10" s="76"/>
    </row>
    <row r="11" spans="2:24" x14ac:dyDescent="0.25">
      <c r="B11" s="31"/>
      <c r="C11" s="2" t="s">
        <v>281</v>
      </c>
      <c r="G11" s="93" t="s">
        <v>2</v>
      </c>
      <c r="H11" s="2"/>
      <c r="I11" s="2"/>
      <c r="J11" s="2"/>
      <c r="K11" s="2"/>
      <c r="L11" s="46"/>
      <c r="M11" s="46"/>
      <c r="N11" s="46"/>
      <c r="O11" s="46"/>
      <c r="P11" s="46"/>
      <c r="Q11" s="46"/>
      <c r="R11" s="46"/>
      <c r="S11" s="46"/>
      <c r="T11" s="46"/>
      <c r="U11" s="46"/>
      <c r="V11" s="88"/>
      <c r="X11" s="76"/>
    </row>
    <row r="12" spans="2:24" x14ac:dyDescent="0.25">
      <c r="B12" s="31"/>
      <c r="H12" s="2"/>
      <c r="I12" s="2"/>
      <c r="J12" s="2"/>
      <c r="K12" s="2"/>
      <c r="L12" s="46"/>
      <c r="M12" s="46"/>
      <c r="N12" s="46"/>
      <c r="O12" s="46"/>
      <c r="P12" s="46"/>
      <c r="Q12" s="46"/>
      <c r="R12" s="46"/>
      <c r="S12" s="46"/>
      <c r="T12" s="46"/>
      <c r="U12" s="46"/>
      <c r="V12" s="88"/>
      <c r="X12" s="76"/>
    </row>
    <row r="13" spans="2:24" ht="15.75" thickBot="1" x14ac:dyDescent="0.3">
      <c r="B13" s="31"/>
      <c r="H13" s="2"/>
      <c r="I13" s="2"/>
      <c r="J13" s="2"/>
      <c r="K13" s="2"/>
      <c r="L13" s="46"/>
      <c r="M13" s="46"/>
      <c r="N13" s="46"/>
      <c r="O13" s="46"/>
      <c r="P13" s="46"/>
      <c r="Q13" s="46"/>
      <c r="R13" s="46"/>
      <c r="S13" s="46"/>
      <c r="T13" s="46"/>
      <c r="U13" s="46"/>
      <c r="V13" s="88"/>
      <c r="X13" s="76"/>
    </row>
    <row r="14" spans="2:24" ht="16.5" thickTop="1" thickBot="1" x14ac:dyDescent="0.3">
      <c r="C14" s="105" t="s">
        <v>244</v>
      </c>
      <c r="D14" s="106"/>
      <c r="E14" s="106"/>
      <c r="F14" s="107"/>
      <c r="G14" s="101" t="s">
        <v>415</v>
      </c>
      <c r="H14" s="102"/>
      <c r="I14" s="102"/>
      <c r="J14" s="102"/>
      <c r="K14" s="102"/>
      <c r="L14" s="103"/>
      <c r="M14" s="103"/>
      <c r="N14" s="103"/>
      <c r="O14" s="103"/>
      <c r="P14" s="103"/>
      <c r="Q14" s="103"/>
      <c r="R14" s="103"/>
      <c r="S14" s="103"/>
      <c r="T14" s="103"/>
      <c r="U14" s="103"/>
      <c r="V14" s="104"/>
      <c r="X14" s="76"/>
    </row>
    <row r="15" spans="2:24" ht="15.75" thickTop="1" x14ac:dyDescent="0.25">
      <c r="B15" s="31"/>
      <c r="H15" s="2"/>
      <c r="I15" s="2"/>
      <c r="J15" s="2"/>
      <c r="K15" s="2"/>
      <c r="L15" s="46"/>
      <c r="M15" s="46"/>
      <c r="N15" s="46"/>
      <c r="O15" s="46"/>
      <c r="P15" s="46"/>
      <c r="Q15" s="46"/>
      <c r="R15" s="46"/>
      <c r="S15" s="46"/>
      <c r="T15" s="46"/>
      <c r="U15" s="46"/>
      <c r="V15" s="88"/>
      <c r="X15" s="76"/>
    </row>
    <row r="16" spans="2:24" x14ac:dyDescent="0.25">
      <c r="B16" s="31"/>
      <c r="C16" s="2" t="s">
        <v>283</v>
      </c>
      <c r="H16" s="2"/>
      <c r="I16" s="2" t="s">
        <v>284</v>
      </c>
      <c r="N16" s="46"/>
      <c r="O16" s="2" t="s">
        <v>282</v>
      </c>
      <c r="T16" s="46"/>
      <c r="U16" s="46"/>
      <c r="V16" s="88"/>
      <c r="X16" s="76"/>
    </row>
    <row r="17" spans="2:24" x14ac:dyDescent="0.25">
      <c r="C17" s="87" t="s">
        <v>271</v>
      </c>
      <c r="G17" s="144"/>
      <c r="H17" s="2"/>
      <c r="I17" t="s">
        <v>271</v>
      </c>
      <c r="M17" s="144"/>
      <c r="N17" s="46"/>
      <c r="O17" t="s">
        <v>271</v>
      </c>
      <c r="S17" s="144"/>
      <c r="T17" s="46"/>
      <c r="U17" s="46"/>
      <c r="V17" s="88"/>
      <c r="X17" s="76"/>
    </row>
    <row r="18" spans="2:24" x14ac:dyDescent="0.25">
      <c r="C18" s="87" t="s">
        <v>272</v>
      </c>
      <c r="G18" s="145"/>
      <c r="H18" s="2"/>
      <c r="I18" t="s">
        <v>272</v>
      </c>
      <c r="M18" s="145"/>
      <c r="N18" s="46"/>
      <c r="O18" t="s">
        <v>272</v>
      </c>
      <c r="S18" s="145"/>
      <c r="T18" s="46"/>
      <c r="U18" s="46"/>
      <c r="V18" s="88"/>
      <c r="X18" s="76"/>
    </row>
    <row r="19" spans="2:24" x14ac:dyDescent="0.25">
      <c r="C19" s="87" t="s">
        <v>273</v>
      </c>
      <c r="G19" s="146"/>
      <c r="H19" s="2"/>
      <c r="I19" t="s">
        <v>273</v>
      </c>
      <c r="M19" s="146"/>
      <c r="N19" s="46"/>
      <c r="O19" t="s">
        <v>273</v>
      </c>
      <c r="S19" s="146"/>
      <c r="T19" s="46"/>
      <c r="U19" s="46"/>
      <c r="V19" s="88"/>
      <c r="X19" s="76"/>
    </row>
    <row r="20" spans="2:24" x14ac:dyDescent="0.25">
      <c r="C20" s="92" t="s">
        <v>274</v>
      </c>
      <c r="G20" s="98" t="s">
        <v>271</v>
      </c>
      <c r="H20" s="2"/>
      <c r="I20" s="96" t="s">
        <v>274</v>
      </c>
      <c r="M20" s="98" t="s">
        <v>271</v>
      </c>
      <c r="N20" s="46"/>
      <c r="O20" s="96" t="s">
        <v>274</v>
      </c>
      <c r="S20" s="98" t="s">
        <v>271</v>
      </c>
      <c r="T20" s="46"/>
      <c r="U20" s="46"/>
      <c r="V20" s="88"/>
      <c r="X20" s="76"/>
    </row>
    <row r="21" spans="2:24" x14ac:dyDescent="0.25">
      <c r="C21" s="92"/>
      <c r="U21" s="46"/>
      <c r="V21" s="88"/>
      <c r="X21" s="76"/>
    </row>
    <row r="22" spans="2:24" x14ac:dyDescent="0.25">
      <c r="B22" s="31"/>
      <c r="C22" s="96" t="s">
        <v>290</v>
      </c>
      <c r="T22" s="46"/>
      <c r="U22" s="46"/>
      <c r="V22" s="88"/>
      <c r="X22" s="76"/>
    </row>
    <row r="23" spans="2:24" x14ac:dyDescent="0.25">
      <c r="B23" s="31"/>
      <c r="C23" s="99" t="s">
        <v>239</v>
      </c>
      <c r="D23" s="26"/>
      <c r="E23" s="26"/>
      <c r="F23" s="26"/>
      <c r="G23" s="26"/>
      <c r="H23" s="26"/>
      <c r="I23" s="26"/>
      <c r="J23" s="26"/>
      <c r="K23" s="26"/>
      <c r="L23" s="26"/>
      <c r="M23" s="26"/>
      <c r="N23" s="26"/>
      <c r="O23" s="26"/>
      <c r="P23" s="26"/>
      <c r="Q23" s="26"/>
      <c r="R23" s="26"/>
      <c r="S23" s="26"/>
      <c r="T23" s="85"/>
      <c r="U23" s="85"/>
      <c r="V23" s="86"/>
      <c r="X23" s="76"/>
    </row>
    <row r="24" spans="2:24" x14ac:dyDescent="0.25">
      <c r="B24" s="31"/>
      <c r="C24" t="s">
        <v>271</v>
      </c>
      <c r="G24" s="21"/>
      <c r="L24" s="129"/>
      <c r="M24" s="122"/>
      <c r="N24" s="122"/>
      <c r="O24" s="122"/>
      <c r="P24" s="122"/>
      <c r="Q24" s="122"/>
      <c r="R24" s="122"/>
      <c r="S24" s="122"/>
      <c r="T24" s="122"/>
      <c r="U24" s="122"/>
      <c r="V24" s="125"/>
      <c r="X24" s="76"/>
    </row>
    <row r="25" spans="2:24" x14ac:dyDescent="0.25">
      <c r="B25" s="31"/>
      <c r="C25" t="s">
        <v>272</v>
      </c>
      <c r="G25" s="21"/>
      <c r="L25" s="130"/>
      <c r="M25" s="131"/>
      <c r="N25" s="131"/>
      <c r="O25" s="131"/>
      <c r="P25" s="131"/>
      <c r="Q25" s="131"/>
      <c r="R25" s="131"/>
      <c r="S25" s="131"/>
      <c r="T25" s="131"/>
      <c r="U25" s="131"/>
      <c r="V25" s="35"/>
      <c r="X25" s="76"/>
    </row>
    <row r="26" spans="2:24" x14ac:dyDescent="0.25">
      <c r="B26" s="31"/>
      <c r="C26" t="s">
        <v>273</v>
      </c>
      <c r="G26" s="21"/>
      <c r="L26" s="130"/>
      <c r="M26" s="131"/>
      <c r="N26" s="131"/>
      <c r="O26" s="131"/>
      <c r="P26" s="131"/>
      <c r="Q26" s="131"/>
      <c r="R26" s="131"/>
      <c r="S26" s="131"/>
      <c r="T26" s="131"/>
      <c r="U26" s="131"/>
      <c r="V26" s="35"/>
      <c r="X26" s="76"/>
    </row>
    <row r="27" spans="2:24" x14ac:dyDescent="0.25">
      <c r="B27" s="31"/>
      <c r="C27" s="96" t="s">
        <v>274</v>
      </c>
      <c r="G27" s="98" t="s">
        <v>271</v>
      </c>
      <c r="L27" s="130"/>
      <c r="M27" s="131"/>
      <c r="N27" s="131"/>
      <c r="O27" s="131"/>
      <c r="P27" s="131"/>
      <c r="Q27" s="131"/>
      <c r="R27" s="131"/>
      <c r="S27" s="131"/>
      <c r="T27" s="131"/>
      <c r="U27" s="131"/>
      <c r="V27" s="35"/>
      <c r="X27" s="76"/>
    </row>
    <row r="28" spans="2:24" x14ac:dyDescent="0.25">
      <c r="B28" s="31"/>
      <c r="C28" s="96"/>
      <c r="L28" s="130"/>
      <c r="M28" s="131"/>
      <c r="N28" s="131"/>
      <c r="O28" s="131"/>
      <c r="P28" s="131"/>
      <c r="Q28" s="131"/>
      <c r="R28" s="131"/>
      <c r="S28" s="131"/>
      <c r="T28" s="131"/>
      <c r="U28" s="131"/>
      <c r="V28" s="35"/>
      <c r="X28" s="76"/>
    </row>
    <row r="29" spans="2:24" x14ac:dyDescent="0.25">
      <c r="B29" s="31"/>
      <c r="C29" s="2" t="s">
        <v>241</v>
      </c>
      <c r="L29" s="130"/>
      <c r="M29" s="131"/>
      <c r="N29" s="131"/>
      <c r="O29" s="131"/>
      <c r="P29" s="131"/>
      <c r="Q29" s="131"/>
      <c r="R29" s="131"/>
      <c r="S29" s="131"/>
      <c r="T29" s="131"/>
      <c r="U29" s="131"/>
      <c r="V29" s="35"/>
      <c r="X29" s="76"/>
    </row>
    <row r="30" spans="2:24" x14ac:dyDescent="0.25">
      <c r="B30" s="31"/>
      <c r="C30" t="s">
        <v>271</v>
      </c>
      <c r="G30" s="21"/>
      <c r="L30" s="130"/>
      <c r="M30" s="131"/>
      <c r="N30" s="131"/>
      <c r="O30" s="131"/>
      <c r="P30" s="131"/>
      <c r="Q30" s="131"/>
      <c r="R30" s="131"/>
      <c r="S30" s="131"/>
      <c r="T30" s="131"/>
      <c r="U30" s="131"/>
      <c r="V30" s="35"/>
      <c r="X30" s="76"/>
    </row>
    <row r="31" spans="2:24" x14ac:dyDescent="0.25">
      <c r="B31" s="31"/>
      <c r="C31" t="s">
        <v>272</v>
      </c>
      <c r="G31" s="21"/>
      <c r="L31" s="135" t="s">
        <v>424</v>
      </c>
      <c r="M31" s="136"/>
      <c r="N31" s="136"/>
      <c r="O31" s="137"/>
      <c r="P31" s="136"/>
      <c r="Q31" s="136"/>
      <c r="R31" s="136"/>
      <c r="S31" s="136"/>
      <c r="T31" s="136"/>
      <c r="U31" s="136"/>
      <c r="V31" s="128"/>
      <c r="X31" s="76"/>
    </row>
    <row r="32" spans="2:24" x14ac:dyDescent="0.25">
      <c r="B32" s="31"/>
      <c r="C32" t="s">
        <v>273</v>
      </c>
      <c r="G32" s="21"/>
      <c r="L32" s="130"/>
      <c r="M32" s="131"/>
      <c r="N32" s="131"/>
      <c r="O32" s="131"/>
      <c r="P32" s="131"/>
      <c r="Q32" s="131"/>
      <c r="R32" s="131"/>
      <c r="S32" s="131"/>
      <c r="T32" s="131"/>
      <c r="U32" s="131"/>
      <c r="V32" s="35"/>
      <c r="X32" s="76"/>
    </row>
    <row r="33" spans="2:24" x14ac:dyDescent="0.25">
      <c r="B33" s="31"/>
      <c r="C33" s="96" t="s">
        <v>274</v>
      </c>
      <c r="G33" s="98" t="s">
        <v>271</v>
      </c>
      <c r="L33" s="130"/>
      <c r="M33" s="131"/>
      <c r="N33" s="131"/>
      <c r="O33" s="131"/>
      <c r="P33" s="131"/>
      <c r="Q33" s="131"/>
      <c r="R33" s="131"/>
      <c r="S33" s="131"/>
      <c r="T33" s="131"/>
      <c r="U33" s="131"/>
      <c r="V33" s="35"/>
      <c r="X33" s="76"/>
    </row>
    <row r="34" spans="2:24" x14ac:dyDescent="0.25">
      <c r="B34" s="31"/>
      <c r="C34" s="2"/>
      <c r="L34" s="130"/>
      <c r="M34" s="131"/>
      <c r="N34" s="131"/>
      <c r="O34" s="131"/>
      <c r="P34" s="131"/>
      <c r="Q34" s="131"/>
      <c r="R34" s="131"/>
      <c r="S34" s="131"/>
      <c r="T34" s="131"/>
      <c r="U34" s="131"/>
      <c r="V34" s="35"/>
      <c r="X34" s="76"/>
    </row>
    <row r="35" spans="2:24" x14ac:dyDescent="0.25">
      <c r="B35" s="31"/>
      <c r="C35" s="2" t="s">
        <v>240</v>
      </c>
      <c r="L35" s="130"/>
      <c r="M35" s="131"/>
      <c r="N35" s="131"/>
      <c r="O35" s="131"/>
      <c r="P35" s="131"/>
      <c r="Q35" s="131"/>
      <c r="R35" s="131"/>
      <c r="S35" s="131"/>
      <c r="T35" s="131"/>
      <c r="U35" s="131"/>
      <c r="V35" s="35"/>
      <c r="X35" s="76"/>
    </row>
    <row r="36" spans="2:24" x14ac:dyDescent="0.25">
      <c r="B36" s="31"/>
      <c r="C36" t="s">
        <v>271</v>
      </c>
      <c r="G36" s="21"/>
      <c r="L36" s="130"/>
      <c r="M36" s="131"/>
      <c r="N36" s="131"/>
      <c r="O36" s="131"/>
      <c r="P36" s="131"/>
      <c r="Q36" s="131"/>
      <c r="R36" s="131"/>
      <c r="S36" s="131"/>
      <c r="T36" s="131"/>
      <c r="U36" s="131"/>
      <c r="V36" s="35"/>
      <c r="X36" s="76"/>
    </row>
    <row r="37" spans="2:24" x14ac:dyDescent="0.25">
      <c r="B37" s="31"/>
      <c r="C37" t="s">
        <v>272</v>
      </c>
      <c r="G37" s="21"/>
      <c r="L37" s="130"/>
      <c r="M37" s="131"/>
      <c r="N37" s="131"/>
      <c r="O37" s="131"/>
      <c r="P37" s="131"/>
      <c r="Q37" s="131"/>
      <c r="R37" s="131"/>
      <c r="S37" s="131"/>
      <c r="T37" s="131"/>
      <c r="U37" s="131"/>
      <c r="V37" s="35"/>
      <c r="X37" s="76"/>
    </row>
    <row r="38" spans="2:24" x14ac:dyDescent="0.25">
      <c r="B38" s="31"/>
      <c r="C38" t="s">
        <v>273</v>
      </c>
      <c r="G38" s="21"/>
      <c r="L38" s="130"/>
      <c r="M38" s="131"/>
      <c r="N38" s="131"/>
      <c r="O38" s="131"/>
      <c r="P38" s="131"/>
      <c r="Q38" s="131"/>
      <c r="R38" s="131"/>
      <c r="S38" s="131"/>
      <c r="T38" s="131"/>
      <c r="U38" s="131"/>
      <c r="V38" s="35"/>
      <c r="X38" s="76"/>
    </row>
    <row r="39" spans="2:24" x14ac:dyDescent="0.25">
      <c r="C39" s="92" t="s">
        <v>274</v>
      </c>
      <c r="G39" s="98" t="s">
        <v>271</v>
      </c>
      <c r="L39" s="130"/>
      <c r="M39" s="131"/>
      <c r="N39" s="131"/>
      <c r="O39" s="131"/>
      <c r="P39" s="131"/>
      <c r="Q39" s="131"/>
      <c r="R39" s="131"/>
      <c r="S39" s="131"/>
      <c r="T39" s="138"/>
      <c r="U39" s="138"/>
      <c r="V39" s="121"/>
      <c r="X39" s="76"/>
    </row>
    <row r="40" spans="2:24" x14ac:dyDescent="0.25">
      <c r="C40" s="92"/>
      <c r="L40" s="130"/>
      <c r="M40" s="131"/>
      <c r="N40" s="131"/>
      <c r="O40" s="131"/>
      <c r="P40" s="131"/>
      <c r="Q40" s="131"/>
      <c r="R40" s="131"/>
      <c r="S40" s="131"/>
      <c r="T40" s="138"/>
      <c r="U40" s="138"/>
      <c r="V40" s="121"/>
      <c r="X40" s="76"/>
    </row>
    <row r="41" spans="2:24" x14ac:dyDescent="0.25">
      <c r="B41" s="31"/>
      <c r="C41" s="96" t="s">
        <v>289</v>
      </c>
      <c r="L41" s="132"/>
      <c r="M41" s="133"/>
      <c r="N41" s="133"/>
      <c r="O41" s="133"/>
      <c r="P41" s="133"/>
      <c r="Q41" s="133"/>
      <c r="R41" s="133"/>
      <c r="S41" s="133"/>
      <c r="T41" s="126"/>
      <c r="U41" s="126"/>
      <c r="V41" s="127"/>
      <c r="X41" s="76"/>
    </row>
    <row r="42" spans="2:24" x14ac:dyDescent="0.25">
      <c r="B42" s="31"/>
      <c r="C42" s="84" t="s">
        <v>286</v>
      </c>
      <c r="D42" s="26"/>
      <c r="E42" s="26"/>
      <c r="F42" s="26"/>
      <c r="G42" s="26"/>
      <c r="H42" s="26"/>
      <c r="I42" s="26"/>
      <c r="J42" s="26"/>
      <c r="K42" s="26"/>
      <c r="L42" s="129"/>
      <c r="M42" s="122"/>
      <c r="N42" s="122"/>
      <c r="O42" s="122"/>
      <c r="P42" s="122"/>
      <c r="Q42" s="122"/>
      <c r="R42" s="122"/>
      <c r="S42" s="122"/>
      <c r="T42" s="123"/>
      <c r="U42" s="123"/>
      <c r="V42" s="124"/>
      <c r="X42" s="76"/>
    </row>
    <row r="43" spans="2:24" x14ac:dyDescent="0.25">
      <c r="B43" s="31"/>
      <c r="C43" t="s">
        <v>271</v>
      </c>
      <c r="G43" s="21"/>
      <c r="L43" s="130"/>
      <c r="M43" s="131"/>
      <c r="N43" s="131"/>
      <c r="O43" s="131"/>
      <c r="P43" s="131"/>
      <c r="Q43" s="131"/>
      <c r="R43" s="131"/>
      <c r="S43" s="131"/>
      <c r="T43" s="131"/>
      <c r="U43" s="131"/>
      <c r="V43" s="35"/>
      <c r="X43" s="76"/>
    </row>
    <row r="44" spans="2:24" x14ac:dyDescent="0.25">
      <c r="B44" s="31"/>
      <c r="C44" t="s">
        <v>272</v>
      </c>
      <c r="G44" s="21"/>
      <c r="L44" s="130"/>
      <c r="M44" s="131"/>
      <c r="N44" s="131"/>
      <c r="O44" s="131"/>
      <c r="P44" s="131"/>
      <c r="Q44" s="131"/>
      <c r="R44" s="131"/>
      <c r="S44" s="131"/>
      <c r="T44" s="131"/>
      <c r="U44" s="131"/>
      <c r="V44" s="35"/>
      <c r="X44" s="76"/>
    </row>
    <row r="45" spans="2:24" x14ac:dyDescent="0.25">
      <c r="B45" s="31"/>
      <c r="C45" t="s">
        <v>273</v>
      </c>
      <c r="G45" s="21"/>
      <c r="L45" s="130"/>
      <c r="M45" s="131"/>
      <c r="N45" s="131"/>
      <c r="O45" s="131"/>
      <c r="P45" s="131"/>
      <c r="Q45" s="131"/>
      <c r="R45" s="131"/>
      <c r="S45" s="131"/>
      <c r="T45" s="131"/>
      <c r="U45" s="131"/>
      <c r="V45" s="35"/>
      <c r="X45" s="76"/>
    </row>
    <row r="46" spans="2:24" x14ac:dyDescent="0.25">
      <c r="B46" s="31"/>
      <c r="C46" s="96" t="s">
        <v>274</v>
      </c>
      <c r="G46" s="98" t="s">
        <v>271</v>
      </c>
      <c r="L46" s="130"/>
      <c r="M46" s="131"/>
      <c r="N46" s="131"/>
      <c r="O46" s="131"/>
      <c r="P46" s="131"/>
      <c r="Q46" s="131"/>
      <c r="R46" s="131"/>
      <c r="S46" s="131"/>
      <c r="T46" s="131"/>
      <c r="U46" s="131"/>
      <c r="V46" s="35"/>
      <c r="X46" s="76"/>
    </row>
    <row r="47" spans="2:24" x14ac:dyDescent="0.25">
      <c r="B47" s="31"/>
      <c r="C47" s="96"/>
      <c r="L47" s="135" t="s">
        <v>424</v>
      </c>
      <c r="M47" s="136"/>
      <c r="N47" s="136"/>
      <c r="O47" s="137"/>
      <c r="P47" s="136"/>
      <c r="Q47" s="136"/>
      <c r="R47" s="136"/>
      <c r="S47" s="136"/>
      <c r="T47" s="136"/>
      <c r="U47" s="136"/>
      <c r="V47" s="128"/>
      <c r="X47" s="76"/>
    </row>
    <row r="48" spans="2:24" x14ac:dyDescent="0.25">
      <c r="B48" s="31"/>
      <c r="C48" s="2" t="s">
        <v>287</v>
      </c>
      <c r="L48" s="130"/>
      <c r="M48" s="131"/>
      <c r="N48" s="131"/>
      <c r="O48" s="131"/>
      <c r="P48" s="131"/>
      <c r="Q48" s="131"/>
      <c r="R48" s="131"/>
      <c r="S48" s="131"/>
      <c r="T48" s="131"/>
      <c r="U48" s="131"/>
      <c r="V48" s="35"/>
      <c r="X48" s="76"/>
    </row>
    <row r="49" spans="2:24" x14ac:dyDescent="0.25">
      <c r="B49" s="31"/>
      <c r="C49" t="s">
        <v>271</v>
      </c>
      <c r="G49" s="21"/>
      <c r="L49" s="130"/>
      <c r="M49" s="131"/>
      <c r="N49" s="131"/>
      <c r="O49" s="131"/>
      <c r="P49" s="131"/>
      <c r="Q49" s="131"/>
      <c r="R49" s="131"/>
      <c r="S49" s="131"/>
      <c r="T49" s="131"/>
      <c r="U49" s="131"/>
      <c r="V49" s="35"/>
      <c r="X49" s="76"/>
    </row>
    <row r="50" spans="2:24" x14ac:dyDescent="0.25">
      <c r="B50" s="31"/>
      <c r="C50" t="s">
        <v>272</v>
      </c>
      <c r="G50" s="21"/>
      <c r="L50" s="135"/>
      <c r="M50" s="131"/>
      <c r="N50" s="131"/>
      <c r="O50" s="131"/>
      <c r="P50" s="131"/>
      <c r="Q50" s="131"/>
      <c r="R50" s="131"/>
      <c r="S50" s="131"/>
      <c r="T50" s="131"/>
      <c r="U50" s="131"/>
      <c r="V50" s="35"/>
      <c r="X50" s="76"/>
    </row>
    <row r="51" spans="2:24" x14ac:dyDescent="0.25">
      <c r="B51" s="31"/>
      <c r="C51" t="s">
        <v>273</v>
      </c>
      <c r="G51" s="21"/>
      <c r="L51" s="130"/>
      <c r="M51" s="131"/>
      <c r="N51" s="131"/>
      <c r="O51" s="131"/>
      <c r="P51" s="131"/>
      <c r="Q51" s="131"/>
      <c r="R51" s="131"/>
      <c r="S51" s="131"/>
      <c r="T51" s="131"/>
      <c r="U51" s="131"/>
      <c r="V51" s="35"/>
      <c r="X51" s="76"/>
    </row>
    <row r="52" spans="2:24" x14ac:dyDescent="0.25">
      <c r="B52" s="31"/>
      <c r="C52" s="96" t="s">
        <v>274</v>
      </c>
      <c r="G52" s="98" t="s">
        <v>271</v>
      </c>
      <c r="L52" s="130"/>
      <c r="M52" s="131"/>
      <c r="N52" s="131"/>
      <c r="O52" s="131"/>
      <c r="P52" s="131"/>
      <c r="Q52" s="131"/>
      <c r="R52" s="131"/>
      <c r="S52" s="131"/>
      <c r="T52" s="138"/>
      <c r="U52" s="138"/>
      <c r="V52" s="121"/>
      <c r="X52" s="76"/>
    </row>
    <row r="53" spans="2:24" x14ac:dyDescent="0.25">
      <c r="B53" s="31"/>
      <c r="C53" s="96"/>
      <c r="L53" s="130"/>
      <c r="M53" s="131"/>
      <c r="N53" s="131"/>
      <c r="O53" s="131"/>
      <c r="P53" s="131"/>
      <c r="Q53" s="131"/>
      <c r="R53" s="131"/>
      <c r="S53" s="131"/>
      <c r="T53" s="138"/>
      <c r="U53" s="138"/>
      <c r="V53" s="121"/>
      <c r="X53" s="76"/>
    </row>
    <row r="54" spans="2:24" x14ac:dyDescent="0.25">
      <c r="B54" s="31"/>
      <c r="C54" s="96" t="s">
        <v>288</v>
      </c>
      <c r="G54" s="100" t="str">
        <f>IF(SUM($L$174:$V$175)&gt;COUNT($L$174:$V$174),"ERROR","")</f>
        <v/>
      </c>
      <c r="L54" s="132"/>
      <c r="M54" s="133"/>
      <c r="N54" s="133"/>
      <c r="O54" s="133"/>
      <c r="P54" s="133"/>
      <c r="Q54" s="133"/>
      <c r="R54" s="133"/>
      <c r="S54" s="133"/>
      <c r="T54" s="126"/>
      <c r="U54" s="126"/>
      <c r="V54" s="127"/>
      <c r="X54" s="76"/>
    </row>
    <row r="55" spans="2:24" x14ac:dyDescent="0.25">
      <c r="B55" s="31"/>
      <c r="C55" s="99" t="s">
        <v>267</v>
      </c>
      <c r="D55" s="26"/>
      <c r="E55" s="26"/>
      <c r="F55" s="26"/>
      <c r="G55" s="26"/>
      <c r="H55" s="26"/>
      <c r="I55" s="26"/>
      <c r="J55" s="26"/>
      <c r="K55" s="26"/>
      <c r="L55" s="129"/>
      <c r="M55" s="122"/>
      <c r="N55" s="122"/>
      <c r="O55" s="122"/>
      <c r="P55" s="122"/>
      <c r="Q55" s="122"/>
      <c r="R55" s="122"/>
      <c r="S55" s="122"/>
      <c r="T55" s="123"/>
      <c r="U55" s="123"/>
      <c r="V55" s="124"/>
      <c r="X55" s="76"/>
    </row>
    <row r="56" spans="2:24" x14ac:dyDescent="0.25">
      <c r="B56" s="31"/>
      <c r="C56" t="s">
        <v>271</v>
      </c>
      <c r="G56" s="21"/>
      <c r="L56" s="130"/>
      <c r="M56" s="131"/>
      <c r="N56" s="131"/>
      <c r="O56" s="131"/>
      <c r="P56" s="131"/>
      <c r="Q56" s="131"/>
      <c r="R56" s="131"/>
      <c r="S56" s="131"/>
      <c r="T56" s="131"/>
      <c r="U56" s="131"/>
      <c r="V56" s="35"/>
      <c r="X56" s="76"/>
    </row>
    <row r="57" spans="2:24" x14ac:dyDescent="0.25">
      <c r="B57" s="31"/>
      <c r="C57" t="s">
        <v>272</v>
      </c>
      <c r="G57" s="21"/>
      <c r="L57" s="130"/>
      <c r="M57" s="131"/>
      <c r="N57" s="131"/>
      <c r="O57" s="131"/>
      <c r="P57" s="131"/>
      <c r="Q57" s="131"/>
      <c r="R57" s="131"/>
      <c r="S57" s="131"/>
      <c r="T57" s="131"/>
      <c r="U57" s="131"/>
      <c r="V57" s="35"/>
      <c r="X57" s="76"/>
    </row>
    <row r="58" spans="2:24" x14ac:dyDescent="0.25">
      <c r="B58" s="31"/>
      <c r="C58" t="s">
        <v>273</v>
      </c>
      <c r="G58" s="21"/>
      <c r="L58" s="130"/>
      <c r="M58" s="131"/>
      <c r="N58" s="131"/>
      <c r="O58" s="131"/>
      <c r="P58" s="131"/>
      <c r="Q58" s="131"/>
      <c r="R58" s="131"/>
      <c r="S58" s="131"/>
      <c r="T58" s="131"/>
      <c r="U58" s="131"/>
      <c r="V58" s="35"/>
      <c r="X58" s="76"/>
    </row>
    <row r="59" spans="2:24" x14ac:dyDescent="0.25">
      <c r="B59" s="31"/>
      <c r="C59" s="96" t="s">
        <v>274</v>
      </c>
      <c r="G59" s="98" t="s">
        <v>271</v>
      </c>
      <c r="L59" s="130"/>
      <c r="M59" s="131"/>
      <c r="N59" s="131"/>
      <c r="O59" s="131"/>
      <c r="P59" s="131"/>
      <c r="Q59" s="131"/>
      <c r="R59" s="131"/>
      <c r="S59" s="131"/>
      <c r="T59" s="131"/>
      <c r="U59" s="131"/>
      <c r="V59" s="35"/>
      <c r="X59" s="76"/>
    </row>
    <row r="60" spans="2:24" x14ac:dyDescent="0.25">
      <c r="B60" s="31"/>
      <c r="C60" s="96"/>
      <c r="L60" s="130"/>
      <c r="M60" s="131"/>
      <c r="N60" s="131"/>
      <c r="O60" s="131"/>
      <c r="P60" s="131"/>
      <c r="Q60" s="131"/>
      <c r="R60" s="131"/>
      <c r="S60" s="131"/>
      <c r="T60" s="131"/>
      <c r="U60" s="131"/>
      <c r="V60" s="35"/>
      <c r="X60" s="76"/>
    </row>
    <row r="61" spans="2:24" x14ac:dyDescent="0.25">
      <c r="B61" s="31"/>
      <c r="C61" s="2" t="s">
        <v>268</v>
      </c>
      <c r="L61" s="130"/>
      <c r="M61" s="131"/>
      <c r="N61" s="131"/>
      <c r="O61" s="131"/>
      <c r="P61" s="131"/>
      <c r="Q61" s="131"/>
      <c r="R61" s="131"/>
      <c r="S61" s="131"/>
      <c r="T61" s="131"/>
      <c r="U61" s="131"/>
      <c r="V61" s="35"/>
      <c r="X61" s="76"/>
    </row>
    <row r="62" spans="2:24" x14ac:dyDescent="0.25">
      <c r="B62" s="31"/>
      <c r="C62" t="s">
        <v>271</v>
      </c>
      <c r="G62" s="21"/>
      <c r="L62" s="130"/>
      <c r="M62" s="131"/>
      <c r="N62" s="131"/>
      <c r="O62" s="131"/>
      <c r="P62" s="131"/>
      <c r="Q62" s="131"/>
      <c r="R62" s="131"/>
      <c r="S62" s="131"/>
      <c r="T62" s="131"/>
      <c r="U62" s="131"/>
      <c r="V62" s="35"/>
      <c r="X62" s="76"/>
    </row>
    <row r="63" spans="2:24" x14ac:dyDescent="0.25">
      <c r="B63" s="31"/>
      <c r="C63" t="s">
        <v>272</v>
      </c>
      <c r="G63" s="21"/>
      <c r="L63" s="135" t="s">
        <v>424</v>
      </c>
      <c r="M63" s="136"/>
      <c r="N63" s="136"/>
      <c r="O63" s="137"/>
      <c r="P63" s="136"/>
      <c r="Q63" s="136"/>
      <c r="R63" s="136"/>
      <c r="S63" s="136"/>
      <c r="T63" s="136"/>
      <c r="U63" s="136"/>
      <c r="V63" s="128"/>
      <c r="X63" s="76"/>
    </row>
    <row r="64" spans="2:24" x14ac:dyDescent="0.25">
      <c r="B64" s="31"/>
      <c r="C64" t="s">
        <v>273</v>
      </c>
      <c r="G64" s="21"/>
      <c r="L64" s="130"/>
      <c r="M64" s="131"/>
      <c r="N64" s="131"/>
      <c r="O64" s="131"/>
      <c r="P64" s="131"/>
      <c r="Q64" s="131"/>
      <c r="R64" s="131"/>
      <c r="S64" s="131"/>
      <c r="T64" s="131"/>
      <c r="U64" s="131"/>
      <c r="V64" s="35"/>
      <c r="X64" s="76"/>
    </row>
    <row r="65" spans="2:24" x14ac:dyDescent="0.25">
      <c r="B65" s="31"/>
      <c r="C65" s="96" t="s">
        <v>274</v>
      </c>
      <c r="G65" s="98" t="s">
        <v>271</v>
      </c>
      <c r="L65" s="130"/>
      <c r="M65" s="131"/>
      <c r="N65" s="131"/>
      <c r="O65" s="131"/>
      <c r="P65" s="131"/>
      <c r="Q65" s="131"/>
      <c r="R65" s="131"/>
      <c r="S65" s="131"/>
      <c r="T65" s="131"/>
      <c r="U65" s="131"/>
      <c r="V65" s="35"/>
      <c r="X65" s="76"/>
    </row>
    <row r="66" spans="2:24" x14ac:dyDescent="0.25">
      <c r="B66" s="31"/>
      <c r="C66" s="96"/>
      <c r="L66" s="130"/>
      <c r="M66" s="131"/>
      <c r="N66" s="131"/>
      <c r="O66" s="131"/>
      <c r="P66" s="131"/>
      <c r="Q66" s="131"/>
      <c r="R66" s="131"/>
      <c r="S66" s="131"/>
      <c r="T66" s="131"/>
      <c r="U66" s="131"/>
      <c r="V66" s="35"/>
      <c r="X66" s="76"/>
    </row>
    <row r="67" spans="2:24" x14ac:dyDescent="0.25">
      <c r="B67" s="31"/>
      <c r="C67" s="2" t="s">
        <v>269</v>
      </c>
      <c r="L67" s="130"/>
      <c r="M67" s="131"/>
      <c r="N67" s="131"/>
      <c r="O67" s="131"/>
      <c r="P67" s="131"/>
      <c r="Q67" s="131"/>
      <c r="R67" s="131"/>
      <c r="S67" s="131"/>
      <c r="T67" s="131"/>
      <c r="U67" s="131"/>
      <c r="V67" s="35"/>
      <c r="X67" s="76"/>
    </row>
    <row r="68" spans="2:24" x14ac:dyDescent="0.25">
      <c r="B68" s="31"/>
      <c r="C68" t="s">
        <v>271</v>
      </c>
      <c r="G68" s="21"/>
      <c r="L68" s="130"/>
      <c r="M68" s="131"/>
      <c r="N68" s="131"/>
      <c r="O68" s="131"/>
      <c r="P68" s="131"/>
      <c r="Q68" s="131"/>
      <c r="R68" s="131"/>
      <c r="S68" s="131"/>
      <c r="T68" s="131"/>
      <c r="U68" s="131"/>
      <c r="V68" s="35"/>
      <c r="X68" s="76"/>
    </row>
    <row r="69" spans="2:24" x14ac:dyDescent="0.25">
      <c r="B69" s="31"/>
      <c r="C69" t="s">
        <v>272</v>
      </c>
      <c r="G69" s="21"/>
      <c r="L69" s="130"/>
      <c r="M69" s="131"/>
      <c r="N69" s="131"/>
      <c r="O69" s="131"/>
      <c r="P69" s="131"/>
      <c r="Q69" s="131"/>
      <c r="R69" s="131"/>
      <c r="S69" s="131"/>
      <c r="T69" s="131"/>
      <c r="U69" s="131"/>
      <c r="V69" s="35"/>
      <c r="X69" s="76"/>
    </row>
    <row r="70" spans="2:24" x14ac:dyDescent="0.25">
      <c r="B70" s="31"/>
      <c r="C70" t="s">
        <v>273</v>
      </c>
      <c r="G70" s="21"/>
      <c r="L70" s="130"/>
      <c r="M70" s="131"/>
      <c r="N70" s="131"/>
      <c r="O70" s="131"/>
      <c r="P70" s="131"/>
      <c r="Q70" s="131"/>
      <c r="R70" s="131"/>
      <c r="S70" s="131"/>
      <c r="T70" s="131"/>
      <c r="U70" s="131"/>
      <c r="V70" s="35"/>
      <c r="X70" s="76"/>
    </row>
    <row r="71" spans="2:24" x14ac:dyDescent="0.25">
      <c r="B71" s="31"/>
      <c r="C71" s="96" t="s">
        <v>274</v>
      </c>
      <c r="G71" s="98" t="s">
        <v>271</v>
      </c>
      <c r="L71" s="130"/>
      <c r="M71" s="131"/>
      <c r="N71" s="131"/>
      <c r="O71" s="131"/>
      <c r="P71" s="131"/>
      <c r="Q71" s="131"/>
      <c r="R71" s="131"/>
      <c r="S71" s="131"/>
      <c r="T71" s="138"/>
      <c r="U71" s="138"/>
      <c r="V71" s="121"/>
      <c r="X71" s="76"/>
    </row>
    <row r="72" spans="2:24" x14ac:dyDescent="0.25">
      <c r="B72" s="31"/>
      <c r="C72" s="96"/>
      <c r="L72" s="130"/>
      <c r="M72" s="131"/>
      <c r="N72" s="131"/>
      <c r="O72" s="131"/>
      <c r="P72" s="131"/>
      <c r="Q72" s="131"/>
      <c r="R72" s="131"/>
      <c r="S72" s="131"/>
      <c r="T72" s="131"/>
      <c r="U72" s="138"/>
      <c r="V72" s="121"/>
      <c r="X72" s="76"/>
    </row>
    <row r="73" spans="2:24" x14ac:dyDescent="0.25">
      <c r="B73" s="31"/>
      <c r="C73" s="96" t="s">
        <v>350</v>
      </c>
      <c r="L73" s="132"/>
      <c r="M73" s="133"/>
      <c r="N73" s="133"/>
      <c r="O73" s="133"/>
      <c r="P73" s="133"/>
      <c r="Q73" s="133"/>
      <c r="R73" s="133"/>
      <c r="S73" s="133"/>
      <c r="T73" s="133"/>
      <c r="U73" s="126"/>
      <c r="V73" s="127"/>
      <c r="X73" s="76"/>
    </row>
    <row r="74" spans="2:24" x14ac:dyDescent="0.25">
      <c r="B74" s="31"/>
      <c r="C74" s="84" t="s">
        <v>351</v>
      </c>
      <c r="D74" s="26"/>
      <c r="E74" s="26"/>
      <c r="F74" s="26"/>
      <c r="G74" s="26"/>
      <c r="H74" s="26"/>
      <c r="I74" s="26"/>
      <c r="J74" s="26"/>
      <c r="K74" s="26"/>
      <c r="L74" s="129"/>
      <c r="M74" s="122"/>
      <c r="N74" s="122"/>
      <c r="O74" s="122"/>
      <c r="P74" s="122"/>
      <c r="Q74" s="122"/>
      <c r="R74" s="122"/>
      <c r="S74" s="122"/>
      <c r="T74" s="122"/>
      <c r="U74" s="122"/>
      <c r="V74" s="125"/>
      <c r="X74" s="76"/>
    </row>
    <row r="75" spans="2:24" x14ac:dyDescent="0.25">
      <c r="B75" s="31"/>
      <c r="C75" t="s">
        <v>271</v>
      </c>
      <c r="G75" s="21"/>
      <c r="L75" s="130"/>
      <c r="M75" s="131"/>
      <c r="N75" s="131"/>
      <c r="O75" s="131"/>
      <c r="P75" s="131"/>
      <c r="Q75" s="131"/>
      <c r="R75" s="131"/>
      <c r="S75" s="131"/>
      <c r="T75" s="131"/>
      <c r="U75" s="131"/>
      <c r="V75" s="35"/>
      <c r="X75" s="76"/>
    </row>
    <row r="76" spans="2:24" x14ac:dyDescent="0.25">
      <c r="B76" s="31"/>
      <c r="C76" t="s">
        <v>272</v>
      </c>
      <c r="G76" s="21"/>
      <c r="L76" s="130"/>
      <c r="M76" s="131"/>
      <c r="N76" s="131"/>
      <c r="O76" s="131"/>
      <c r="P76" s="131"/>
      <c r="Q76" s="131"/>
      <c r="R76" s="131"/>
      <c r="S76" s="131"/>
      <c r="T76" s="131"/>
      <c r="U76" s="131"/>
      <c r="V76" s="35"/>
      <c r="X76" s="76"/>
    </row>
    <row r="77" spans="2:24" x14ac:dyDescent="0.25">
      <c r="B77" s="31"/>
      <c r="C77" t="s">
        <v>273</v>
      </c>
      <c r="G77" s="21"/>
      <c r="L77" s="130"/>
      <c r="M77" s="131"/>
      <c r="N77" s="131"/>
      <c r="O77" s="131"/>
      <c r="P77" s="131"/>
      <c r="Q77" s="131"/>
      <c r="R77" s="131"/>
      <c r="S77" s="131"/>
      <c r="T77" s="131"/>
      <c r="U77" s="131"/>
      <c r="V77" s="35"/>
      <c r="X77" s="76"/>
    </row>
    <row r="78" spans="2:24" x14ac:dyDescent="0.25">
      <c r="B78" s="31"/>
      <c r="C78" s="96" t="s">
        <v>274</v>
      </c>
      <c r="G78" s="98" t="s">
        <v>271</v>
      </c>
      <c r="L78" s="130"/>
      <c r="M78" s="131"/>
      <c r="N78" s="131"/>
      <c r="O78" s="131"/>
      <c r="P78" s="131"/>
      <c r="Q78" s="131"/>
      <c r="R78" s="131"/>
      <c r="S78" s="131"/>
      <c r="T78" s="131"/>
      <c r="U78" s="131"/>
      <c r="V78" s="35"/>
      <c r="X78" s="76"/>
    </row>
    <row r="79" spans="2:24" x14ac:dyDescent="0.25">
      <c r="B79" s="31"/>
      <c r="C79" s="96"/>
      <c r="L79" s="130"/>
      <c r="M79" s="131"/>
      <c r="N79" s="131"/>
      <c r="O79" s="131"/>
      <c r="P79" s="131"/>
      <c r="Q79" s="131"/>
      <c r="R79" s="131"/>
      <c r="S79" s="131"/>
      <c r="T79" s="131"/>
      <c r="U79" s="131"/>
      <c r="V79" s="35"/>
      <c r="X79" s="76"/>
    </row>
    <row r="80" spans="2:24" x14ac:dyDescent="0.25">
      <c r="B80" s="31"/>
      <c r="C80" s="2" t="s">
        <v>352</v>
      </c>
      <c r="L80" s="130"/>
      <c r="M80" s="131"/>
      <c r="N80" s="131"/>
      <c r="O80" s="131"/>
      <c r="P80" s="131"/>
      <c r="Q80" s="131"/>
      <c r="R80" s="131"/>
      <c r="S80" s="131"/>
      <c r="T80" s="131"/>
      <c r="U80" s="131"/>
      <c r="V80" s="35"/>
      <c r="X80" s="76"/>
    </row>
    <row r="81" spans="2:24" x14ac:dyDescent="0.25">
      <c r="B81" s="31"/>
      <c r="C81" t="s">
        <v>271</v>
      </c>
      <c r="G81" s="21"/>
      <c r="L81" s="130"/>
      <c r="M81" s="131"/>
      <c r="N81" s="131"/>
      <c r="O81" s="131"/>
      <c r="P81" s="131"/>
      <c r="Q81" s="131"/>
      <c r="R81" s="131"/>
      <c r="S81" s="131"/>
      <c r="T81" s="131"/>
      <c r="U81" s="131"/>
      <c r="V81" s="35"/>
      <c r="X81" s="76"/>
    </row>
    <row r="82" spans="2:24" x14ac:dyDescent="0.25">
      <c r="B82" s="31"/>
      <c r="C82" t="s">
        <v>272</v>
      </c>
      <c r="G82" s="21"/>
      <c r="L82" s="130"/>
      <c r="M82" s="131"/>
      <c r="N82" s="131"/>
      <c r="O82" s="131"/>
      <c r="P82" s="131"/>
      <c r="Q82" s="131"/>
      <c r="R82" s="131"/>
      <c r="S82" s="131"/>
      <c r="T82" s="131"/>
      <c r="U82" s="131"/>
      <c r="V82" s="35"/>
      <c r="X82" s="76"/>
    </row>
    <row r="83" spans="2:24" x14ac:dyDescent="0.25">
      <c r="B83" s="31"/>
      <c r="C83" t="s">
        <v>273</v>
      </c>
      <c r="G83" s="21"/>
      <c r="L83" s="130"/>
      <c r="M83" s="131"/>
      <c r="N83" s="131"/>
      <c r="O83" s="131"/>
      <c r="P83" s="131"/>
      <c r="Q83" s="131"/>
      <c r="R83" s="131"/>
      <c r="S83" s="131"/>
      <c r="T83" s="131"/>
      <c r="U83" s="131"/>
      <c r="V83" s="35"/>
      <c r="X83" s="76"/>
    </row>
    <row r="84" spans="2:24" x14ac:dyDescent="0.25">
      <c r="B84" s="31"/>
      <c r="C84" s="96" t="s">
        <v>274</v>
      </c>
      <c r="G84" s="98" t="s">
        <v>271</v>
      </c>
      <c r="L84" s="130"/>
      <c r="M84" s="131"/>
      <c r="N84" s="131"/>
      <c r="O84" s="131"/>
      <c r="P84" s="131"/>
      <c r="Q84" s="131"/>
      <c r="R84" s="131"/>
      <c r="S84" s="131"/>
      <c r="T84" s="131"/>
      <c r="U84" s="131"/>
      <c r="V84" s="35"/>
      <c r="X84" s="76"/>
    </row>
    <row r="85" spans="2:24" x14ac:dyDescent="0.25">
      <c r="B85" s="31"/>
      <c r="C85" s="96"/>
      <c r="L85" s="130"/>
      <c r="M85" s="131"/>
      <c r="N85" s="131"/>
      <c r="O85" s="131"/>
      <c r="P85" s="131"/>
      <c r="Q85" s="131"/>
      <c r="R85" s="131"/>
      <c r="S85" s="131"/>
      <c r="T85" s="131"/>
      <c r="U85" s="131"/>
      <c r="V85" s="35"/>
      <c r="X85" s="76"/>
    </row>
    <row r="86" spans="2:24" x14ac:dyDescent="0.25">
      <c r="B86" s="31"/>
      <c r="C86" s="2" t="s">
        <v>353</v>
      </c>
      <c r="L86" s="135" t="s">
        <v>424</v>
      </c>
      <c r="M86" s="136"/>
      <c r="N86" s="136"/>
      <c r="O86" s="137"/>
      <c r="P86" s="136"/>
      <c r="Q86" s="136"/>
      <c r="R86" s="136"/>
      <c r="S86" s="136"/>
      <c r="T86" s="136"/>
      <c r="U86" s="136"/>
      <c r="V86" s="128"/>
      <c r="X86" s="76"/>
    </row>
    <row r="87" spans="2:24" x14ac:dyDescent="0.25">
      <c r="B87" s="31"/>
      <c r="C87" t="s">
        <v>271</v>
      </c>
      <c r="G87" s="21"/>
      <c r="L87" s="130"/>
      <c r="M87" s="131"/>
      <c r="N87" s="131"/>
      <c r="O87" s="131"/>
      <c r="P87" s="131"/>
      <c r="Q87" s="131"/>
      <c r="R87" s="131"/>
      <c r="S87" s="131"/>
      <c r="T87" s="131"/>
      <c r="U87" s="131"/>
      <c r="V87" s="35"/>
      <c r="X87" s="76"/>
    </row>
    <row r="88" spans="2:24" x14ac:dyDescent="0.25">
      <c r="B88" s="31"/>
      <c r="C88" t="s">
        <v>272</v>
      </c>
      <c r="G88" s="21"/>
      <c r="L88" s="130"/>
      <c r="M88" s="131"/>
      <c r="N88" s="131"/>
      <c r="O88" s="131"/>
      <c r="P88" s="131"/>
      <c r="Q88" s="131"/>
      <c r="R88" s="131"/>
      <c r="S88" s="131"/>
      <c r="T88" s="131"/>
      <c r="U88" s="131"/>
      <c r="V88" s="35"/>
      <c r="X88" s="76"/>
    </row>
    <row r="89" spans="2:24" x14ac:dyDescent="0.25">
      <c r="B89" s="31"/>
      <c r="C89" t="s">
        <v>273</v>
      </c>
      <c r="G89" s="21"/>
      <c r="L89" s="130"/>
      <c r="M89" s="131"/>
      <c r="N89" s="131"/>
      <c r="O89" s="131"/>
      <c r="P89" s="131"/>
      <c r="Q89" s="131"/>
      <c r="R89" s="131"/>
      <c r="S89" s="131"/>
      <c r="T89" s="131"/>
      <c r="U89" s="131"/>
      <c r="V89" s="35"/>
      <c r="X89" s="76"/>
    </row>
    <row r="90" spans="2:24" x14ac:dyDescent="0.25">
      <c r="B90" s="31"/>
      <c r="C90" s="96" t="s">
        <v>274</v>
      </c>
      <c r="G90" s="98" t="s">
        <v>271</v>
      </c>
      <c r="L90" s="130"/>
      <c r="M90" s="131"/>
      <c r="N90" s="131"/>
      <c r="O90" s="131"/>
      <c r="P90" s="131"/>
      <c r="Q90" s="131"/>
      <c r="R90" s="131"/>
      <c r="S90" s="131"/>
      <c r="T90" s="131"/>
      <c r="U90" s="131"/>
      <c r="V90" s="35"/>
      <c r="X90" s="76"/>
    </row>
    <row r="91" spans="2:24" x14ac:dyDescent="0.25">
      <c r="B91" s="31"/>
      <c r="C91" s="96"/>
      <c r="L91" s="130"/>
      <c r="M91" s="131"/>
      <c r="N91" s="131"/>
      <c r="O91" s="131"/>
      <c r="P91" s="131"/>
      <c r="Q91" s="131"/>
      <c r="R91" s="131"/>
      <c r="S91" s="131"/>
      <c r="T91" s="131"/>
      <c r="U91" s="131"/>
      <c r="V91" s="35"/>
      <c r="X91" s="76"/>
    </row>
    <row r="92" spans="2:24" x14ac:dyDescent="0.25">
      <c r="B92" s="31"/>
      <c r="C92" s="2" t="s">
        <v>354</v>
      </c>
      <c r="L92" s="130"/>
      <c r="M92" s="131"/>
      <c r="N92" s="131"/>
      <c r="O92" s="131"/>
      <c r="P92" s="131"/>
      <c r="Q92" s="131"/>
      <c r="R92" s="131"/>
      <c r="S92" s="131"/>
      <c r="T92" s="131"/>
      <c r="U92" s="131"/>
      <c r="V92" s="35"/>
      <c r="X92" s="76"/>
    </row>
    <row r="93" spans="2:24" x14ac:dyDescent="0.25">
      <c r="B93" s="31"/>
      <c r="C93" t="s">
        <v>271</v>
      </c>
      <c r="G93" s="21"/>
      <c r="L93" s="130"/>
      <c r="M93" s="131"/>
      <c r="N93" s="131"/>
      <c r="O93" s="131"/>
      <c r="P93" s="131"/>
      <c r="Q93" s="131"/>
      <c r="R93" s="131"/>
      <c r="S93" s="131"/>
      <c r="T93" s="131"/>
      <c r="U93" s="131"/>
      <c r="V93" s="35"/>
      <c r="X93" s="76"/>
    </row>
    <row r="94" spans="2:24" x14ac:dyDescent="0.25">
      <c r="B94" s="31"/>
      <c r="C94" t="s">
        <v>272</v>
      </c>
      <c r="G94" s="21"/>
      <c r="L94" s="130"/>
      <c r="M94" s="131"/>
      <c r="N94" s="131"/>
      <c r="O94" s="131"/>
      <c r="P94" s="131"/>
      <c r="Q94" s="131"/>
      <c r="R94" s="131"/>
      <c r="S94" s="131"/>
      <c r="T94" s="131"/>
      <c r="U94" s="131"/>
      <c r="V94" s="35"/>
      <c r="X94" s="76"/>
    </row>
    <row r="95" spans="2:24" x14ac:dyDescent="0.25">
      <c r="B95" s="31"/>
      <c r="C95" t="s">
        <v>273</v>
      </c>
      <c r="G95" s="21"/>
      <c r="L95" s="130"/>
      <c r="M95" s="131"/>
      <c r="N95" s="131"/>
      <c r="O95" s="131"/>
      <c r="P95" s="131"/>
      <c r="Q95" s="131"/>
      <c r="R95" s="131"/>
      <c r="S95" s="131"/>
      <c r="T95" s="131"/>
      <c r="U95" s="131"/>
      <c r="V95" s="35"/>
      <c r="X95" s="76"/>
    </row>
    <row r="96" spans="2:24" x14ac:dyDescent="0.25">
      <c r="B96" s="31"/>
      <c r="C96" s="96" t="s">
        <v>274</v>
      </c>
      <c r="G96" s="98" t="s">
        <v>271</v>
      </c>
      <c r="L96" s="130"/>
      <c r="M96" s="131"/>
      <c r="N96" s="131"/>
      <c r="O96" s="131"/>
      <c r="P96" s="131"/>
      <c r="Q96" s="131"/>
      <c r="R96" s="131"/>
      <c r="S96" s="131"/>
      <c r="T96" s="131"/>
      <c r="U96" s="131"/>
      <c r="V96" s="35"/>
      <c r="X96" s="76"/>
    </row>
    <row r="97" spans="2:24" x14ac:dyDescent="0.25">
      <c r="B97" s="31"/>
      <c r="C97" s="96"/>
      <c r="L97" s="130"/>
      <c r="M97" s="131"/>
      <c r="N97" s="131"/>
      <c r="O97" s="131"/>
      <c r="P97" s="131"/>
      <c r="Q97" s="131"/>
      <c r="R97" s="131"/>
      <c r="S97" s="131"/>
      <c r="T97" s="131"/>
      <c r="U97" s="131"/>
      <c r="V97" s="35"/>
      <c r="X97" s="76"/>
    </row>
    <row r="98" spans="2:24" x14ac:dyDescent="0.25">
      <c r="B98" s="31"/>
      <c r="C98" s="2" t="s">
        <v>355</v>
      </c>
      <c r="L98" s="130"/>
      <c r="M98" s="131"/>
      <c r="N98" s="131"/>
      <c r="O98" s="131"/>
      <c r="P98" s="131"/>
      <c r="Q98" s="131"/>
      <c r="R98" s="131"/>
      <c r="S98" s="131"/>
      <c r="T98" s="131"/>
      <c r="U98" s="131"/>
      <c r="V98" s="35"/>
      <c r="X98" s="76"/>
    </row>
    <row r="99" spans="2:24" x14ac:dyDescent="0.25">
      <c r="B99" s="31"/>
      <c r="C99" t="s">
        <v>271</v>
      </c>
      <c r="G99" s="21"/>
      <c r="L99" s="130"/>
      <c r="M99" s="131"/>
      <c r="N99" s="131"/>
      <c r="O99" s="131"/>
      <c r="P99" s="131"/>
      <c r="Q99" s="131"/>
      <c r="R99" s="131"/>
      <c r="S99" s="131"/>
      <c r="T99" s="131"/>
      <c r="U99" s="131"/>
      <c r="V99" s="35"/>
      <c r="X99" s="76"/>
    </row>
    <row r="100" spans="2:24" x14ac:dyDescent="0.25">
      <c r="B100" s="31"/>
      <c r="C100" t="s">
        <v>272</v>
      </c>
      <c r="G100" s="21"/>
      <c r="L100" s="130"/>
      <c r="M100" s="131"/>
      <c r="N100" s="131"/>
      <c r="O100" s="131"/>
      <c r="P100" s="131"/>
      <c r="Q100" s="131"/>
      <c r="R100" s="131"/>
      <c r="S100" s="131"/>
      <c r="T100" s="131"/>
      <c r="U100" s="131"/>
      <c r="V100" s="35"/>
    </row>
    <row r="101" spans="2:24" x14ac:dyDescent="0.25">
      <c r="C101" s="87" t="s">
        <v>273</v>
      </c>
      <c r="G101" s="21"/>
      <c r="L101" s="130"/>
      <c r="M101" s="131"/>
      <c r="N101" s="131"/>
      <c r="O101" s="131"/>
      <c r="P101" s="131"/>
      <c r="Q101" s="131"/>
      <c r="R101" s="131"/>
      <c r="S101" s="131"/>
      <c r="T101" s="131"/>
      <c r="U101" s="131"/>
      <c r="V101" s="35"/>
    </row>
    <row r="102" spans="2:24" x14ac:dyDescent="0.25">
      <c r="C102" s="92" t="s">
        <v>274</v>
      </c>
      <c r="G102" s="98" t="s">
        <v>271</v>
      </c>
      <c r="L102" s="130"/>
      <c r="M102" s="131"/>
      <c r="N102" s="131"/>
      <c r="O102" s="131"/>
      <c r="P102" s="131"/>
      <c r="Q102" s="131"/>
      <c r="R102" s="131"/>
      <c r="S102" s="131"/>
      <c r="T102" s="131"/>
      <c r="U102" s="138"/>
      <c r="V102" s="121"/>
      <c r="X102" s="76"/>
    </row>
    <row r="103" spans="2:24" x14ac:dyDescent="0.25">
      <c r="B103" s="31"/>
      <c r="C103" s="96"/>
      <c r="L103" s="130"/>
      <c r="M103" s="131"/>
      <c r="N103" s="131"/>
      <c r="O103" s="131"/>
      <c r="P103" s="131"/>
      <c r="Q103" s="131"/>
      <c r="R103" s="131"/>
      <c r="S103" s="131"/>
      <c r="T103" s="131"/>
      <c r="U103" s="138"/>
      <c r="V103" s="121"/>
      <c r="X103" s="76"/>
    </row>
    <row r="104" spans="2:24" x14ac:dyDescent="0.25">
      <c r="B104" s="31"/>
      <c r="C104" s="96" t="s">
        <v>285</v>
      </c>
      <c r="L104" s="132"/>
      <c r="M104" s="133"/>
      <c r="N104" s="133"/>
      <c r="O104" s="133"/>
      <c r="P104" s="133"/>
      <c r="Q104" s="133"/>
      <c r="R104" s="133"/>
      <c r="S104" s="133"/>
      <c r="T104" s="133"/>
      <c r="U104" s="126"/>
      <c r="V104" s="127"/>
      <c r="X104" s="76"/>
    </row>
    <row r="105" spans="2:24" x14ac:dyDescent="0.25">
      <c r="B105" s="31"/>
      <c r="C105" s="84" t="s">
        <v>233</v>
      </c>
      <c r="D105" s="26"/>
      <c r="E105" s="26"/>
      <c r="F105" s="26"/>
      <c r="G105" s="26"/>
      <c r="H105" s="26"/>
      <c r="I105" s="26"/>
      <c r="J105" s="26"/>
      <c r="K105" s="26"/>
      <c r="L105" s="129"/>
      <c r="M105" s="122"/>
      <c r="N105" s="122"/>
      <c r="O105" s="122"/>
      <c r="P105" s="122"/>
      <c r="Q105" s="122"/>
      <c r="R105" s="122"/>
      <c r="S105" s="122"/>
      <c r="T105" s="122"/>
      <c r="U105" s="122"/>
      <c r="V105" s="125"/>
      <c r="X105" s="76"/>
    </row>
    <row r="106" spans="2:24" x14ac:dyDescent="0.25">
      <c r="B106" s="31"/>
      <c r="C106" t="s">
        <v>271</v>
      </c>
      <c r="G106" s="21"/>
      <c r="L106" s="130"/>
      <c r="M106" s="131"/>
      <c r="N106" s="131"/>
      <c r="O106" s="131"/>
      <c r="P106" s="131"/>
      <c r="Q106" s="131"/>
      <c r="R106" s="131"/>
      <c r="S106" s="131"/>
      <c r="T106" s="131"/>
      <c r="U106" s="131"/>
      <c r="V106" s="35"/>
      <c r="X106" s="76"/>
    </row>
    <row r="107" spans="2:24" x14ac:dyDescent="0.25">
      <c r="B107" s="31"/>
      <c r="C107" t="s">
        <v>272</v>
      </c>
      <c r="G107" s="21"/>
      <c r="L107" s="130"/>
      <c r="M107" s="131"/>
      <c r="N107" s="131"/>
      <c r="O107" s="131"/>
      <c r="P107" s="131"/>
      <c r="Q107" s="131"/>
      <c r="R107" s="131"/>
      <c r="S107" s="131"/>
      <c r="T107" s="131"/>
      <c r="U107" s="131"/>
      <c r="V107" s="35"/>
      <c r="X107" s="76"/>
    </row>
    <row r="108" spans="2:24" x14ac:dyDescent="0.25">
      <c r="B108" s="31"/>
      <c r="C108" t="s">
        <v>273</v>
      </c>
      <c r="G108" s="21"/>
      <c r="L108" s="130"/>
      <c r="M108" s="131"/>
      <c r="N108" s="131"/>
      <c r="O108" s="131"/>
      <c r="P108" s="131"/>
      <c r="Q108" s="131"/>
      <c r="R108" s="131"/>
      <c r="S108" s="131"/>
      <c r="T108" s="131"/>
      <c r="U108" s="131"/>
      <c r="V108" s="35"/>
      <c r="X108" s="76"/>
    </row>
    <row r="109" spans="2:24" x14ac:dyDescent="0.25">
      <c r="B109" s="31"/>
      <c r="C109" s="96" t="s">
        <v>274</v>
      </c>
      <c r="G109" s="98" t="s">
        <v>271</v>
      </c>
      <c r="L109" s="130"/>
      <c r="M109" s="131"/>
      <c r="N109" s="131"/>
      <c r="O109" s="131"/>
      <c r="P109" s="131"/>
      <c r="Q109" s="131"/>
      <c r="R109" s="131"/>
      <c r="S109" s="131"/>
      <c r="T109" s="131"/>
      <c r="U109" s="131"/>
      <c r="V109" s="35"/>
      <c r="X109" s="76"/>
    </row>
    <row r="110" spans="2:24" x14ac:dyDescent="0.25">
      <c r="B110" s="31"/>
      <c r="C110" s="96"/>
      <c r="L110" s="130"/>
      <c r="M110" s="131"/>
      <c r="N110" s="131"/>
      <c r="O110" s="131"/>
      <c r="P110" s="131"/>
      <c r="Q110" s="131"/>
      <c r="R110" s="131"/>
      <c r="S110" s="131"/>
      <c r="T110" s="131"/>
      <c r="U110" s="131"/>
      <c r="V110" s="35"/>
      <c r="X110" s="76"/>
    </row>
    <row r="111" spans="2:24" x14ac:dyDescent="0.25">
      <c r="B111" s="31"/>
      <c r="C111" s="2" t="s">
        <v>237</v>
      </c>
      <c r="L111" s="130"/>
      <c r="M111" s="131"/>
      <c r="N111" s="131"/>
      <c r="O111" s="131"/>
      <c r="P111" s="131"/>
      <c r="Q111" s="131"/>
      <c r="R111" s="131"/>
      <c r="S111" s="131"/>
      <c r="T111" s="131"/>
      <c r="U111" s="131"/>
      <c r="V111" s="35"/>
      <c r="X111" s="76"/>
    </row>
    <row r="112" spans="2:24" x14ac:dyDescent="0.25">
      <c r="B112" s="31"/>
      <c r="C112" t="s">
        <v>271</v>
      </c>
      <c r="G112" s="21"/>
      <c r="L112" s="130"/>
      <c r="M112" s="131"/>
      <c r="N112" s="131"/>
      <c r="O112" s="131"/>
      <c r="P112" s="131"/>
      <c r="Q112" s="131"/>
      <c r="R112" s="131"/>
      <c r="S112" s="131"/>
      <c r="T112" s="131"/>
      <c r="U112" s="131"/>
      <c r="V112" s="35"/>
      <c r="X112" s="76"/>
    </row>
    <row r="113" spans="2:24" x14ac:dyDescent="0.25">
      <c r="B113" s="31"/>
      <c r="C113" t="s">
        <v>272</v>
      </c>
      <c r="G113" s="21"/>
      <c r="L113" s="130"/>
      <c r="M113" s="131"/>
      <c r="N113" s="131"/>
      <c r="O113" s="131"/>
      <c r="P113" s="131"/>
      <c r="Q113" s="131"/>
      <c r="R113" s="131"/>
      <c r="S113" s="131"/>
      <c r="T113" s="131"/>
      <c r="U113" s="131"/>
      <c r="V113" s="35"/>
      <c r="X113" s="76"/>
    </row>
    <row r="114" spans="2:24" x14ac:dyDescent="0.25">
      <c r="B114" s="31"/>
      <c r="C114" t="s">
        <v>273</v>
      </c>
      <c r="G114" s="21"/>
      <c r="L114" s="130"/>
      <c r="M114" s="131"/>
      <c r="N114" s="131"/>
      <c r="O114" s="131"/>
      <c r="P114" s="131"/>
      <c r="Q114" s="131"/>
      <c r="R114" s="131"/>
      <c r="S114" s="131"/>
      <c r="T114" s="131"/>
      <c r="U114" s="131"/>
      <c r="V114" s="35"/>
      <c r="X114" s="76"/>
    </row>
    <row r="115" spans="2:24" x14ac:dyDescent="0.25">
      <c r="B115" s="31"/>
      <c r="C115" s="96" t="s">
        <v>274</v>
      </c>
      <c r="G115" s="98" t="s">
        <v>271</v>
      </c>
      <c r="L115" s="130"/>
      <c r="M115" s="131"/>
      <c r="N115" s="131"/>
      <c r="O115" s="131"/>
      <c r="P115" s="131"/>
      <c r="Q115" s="131"/>
      <c r="R115" s="131"/>
      <c r="S115" s="131"/>
      <c r="T115" s="131"/>
      <c r="U115" s="131"/>
      <c r="V115" s="35"/>
      <c r="X115" s="76"/>
    </row>
    <row r="116" spans="2:24" x14ac:dyDescent="0.25">
      <c r="B116" s="31"/>
      <c r="C116" s="96"/>
      <c r="L116" s="130"/>
      <c r="M116" s="131"/>
      <c r="N116" s="131"/>
      <c r="O116" s="131"/>
      <c r="P116" s="131"/>
      <c r="Q116" s="131"/>
      <c r="R116" s="131"/>
      <c r="S116" s="131"/>
      <c r="T116" s="131"/>
      <c r="U116" s="131"/>
      <c r="V116" s="35"/>
      <c r="X116" s="76"/>
    </row>
    <row r="117" spans="2:24" x14ac:dyDescent="0.25">
      <c r="B117" s="31"/>
      <c r="C117" s="2" t="s">
        <v>234</v>
      </c>
      <c r="L117" s="135" t="s">
        <v>424</v>
      </c>
      <c r="M117" s="136"/>
      <c r="N117" s="136"/>
      <c r="O117" s="137"/>
      <c r="P117" s="136"/>
      <c r="Q117" s="136"/>
      <c r="R117" s="136"/>
      <c r="S117" s="136"/>
      <c r="T117" s="136"/>
      <c r="U117" s="136"/>
      <c r="V117" s="128"/>
      <c r="X117" s="76"/>
    </row>
    <row r="118" spans="2:24" x14ac:dyDescent="0.25">
      <c r="B118" s="31"/>
      <c r="C118" t="s">
        <v>271</v>
      </c>
      <c r="G118" s="21"/>
      <c r="L118" s="130"/>
      <c r="M118" s="131"/>
      <c r="N118" s="131"/>
      <c r="O118" s="131"/>
      <c r="P118" s="131"/>
      <c r="Q118" s="131"/>
      <c r="R118" s="131"/>
      <c r="S118" s="131"/>
      <c r="T118" s="131"/>
      <c r="U118" s="131"/>
      <c r="V118" s="35"/>
      <c r="X118" s="76"/>
    </row>
    <row r="119" spans="2:24" x14ac:dyDescent="0.25">
      <c r="B119" s="31"/>
      <c r="C119" t="s">
        <v>272</v>
      </c>
      <c r="G119" s="21"/>
      <c r="L119" s="130"/>
      <c r="M119" s="131"/>
      <c r="N119" s="131"/>
      <c r="O119" s="131"/>
      <c r="P119" s="131"/>
      <c r="Q119" s="131"/>
      <c r="R119" s="131"/>
      <c r="S119" s="131"/>
      <c r="T119" s="131"/>
      <c r="U119" s="131"/>
      <c r="V119" s="35"/>
      <c r="X119" s="76"/>
    </row>
    <row r="120" spans="2:24" x14ac:dyDescent="0.25">
      <c r="B120" s="31"/>
      <c r="C120" t="s">
        <v>273</v>
      </c>
      <c r="G120" s="21"/>
      <c r="L120" s="130"/>
      <c r="M120" s="131"/>
      <c r="N120" s="131"/>
      <c r="O120" s="131"/>
      <c r="P120" s="131"/>
      <c r="Q120" s="131"/>
      <c r="R120" s="131"/>
      <c r="S120" s="131"/>
      <c r="T120" s="131"/>
      <c r="U120" s="131"/>
      <c r="V120" s="35"/>
      <c r="X120" s="76"/>
    </row>
    <row r="121" spans="2:24" x14ac:dyDescent="0.25">
      <c r="B121" s="31"/>
      <c r="C121" s="96" t="s">
        <v>274</v>
      </c>
      <c r="G121" s="98" t="s">
        <v>271</v>
      </c>
      <c r="L121" s="130"/>
      <c r="M121" s="131"/>
      <c r="N121" s="131"/>
      <c r="O121" s="131"/>
      <c r="P121" s="131"/>
      <c r="Q121" s="131"/>
      <c r="R121" s="131"/>
      <c r="S121" s="131"/>
      <c r="T121" s="131"/>
      <c r="U121" s="131"/>
      <c r="V121" s="35"/>
      <c r="X121" s="76"/>
    </row>
    <row r="122" spans="2:24" x14ac:dyDescent="0.25">
      <c r="B122" s="31"/>
      <c r="C122" s="96"/>
      <c r="L122" s="130"/>
      <c r="M122" s="131"/>
      <c r="N122" s="131"/>
      <c r="O122" s="131"/>
      <c r="P122" s="131"/>
      <c r="Q122" s="131"/>
      <c r="R122" s="131"/>
      <c r="S122" s="131"/>
      <c r="T122" s="131"/>
      <c r="U122" s="131"/>
      <c r="V122" s="35"/>
      <c r="X122" s="76"/>
    </row>
    <row r="123" spans="2:24" x14ac:dyDescent="0.25">
      <c r="B123" s="31"/>
      <c r="C123" s="2" t="s">
        <v>235</v>
      </c>
      <c r="L123" s="130"/>
      <c r="M123" s="131"/>
      <c r="N123" s="131"/>
      <c r="O123" s="131"/>
      <c r="P123" s="131"/>
      <c r="Q123" s="131"/>
      <c r="R123" s="131"/>
      <c r="S123" s="131"/>
      <c r="T123" s="131"/>
      <c r="U123" s="131"/>
      <c r="V123" s="35"/>
      <c r="X123" s="76"/>
    </row>
    <row r="124" spans="2:24" x14ac:dyDescent="0.25">
      <c r="B124" s="31"/>
      <c r="C124" t="s">
        <v>271</v>
      </c>
      <c r="G124" s="21"/>
      <c r="L124" s="130"/>
      <c r="M124" s="131"/>
      <c r="N124" s="131"/>
      <c r="O124" s="131"/>
      <c r="P124" s="131"/>
      <c r="Q124" s="131"/>
      <c r="R124" s="131"/>
      <c r="S124" s="131"/>
      <c r="T124" s="131"/>
      <c r="U124" s="131"/>
      <c r="V124" s="35"/>
      <c r="X124" s="76"/>
    </row>
    <row r="125" spans="2:24" x14ac:dyDescent="0.25">
      <c r="B125" s="31"/>
      <c r="C125" t="s">
        <v>272</v>
      </c>
      <c r="G125" s="21"/>
      <c r="L125" s="130"/>
      <c r="M125" s="131"/>
      <c r="N125" s="131"/>
      <c r="O125" s="131"/>
      <c r="P125" s="131"/>
      <c r="Q125" s="131"/>
      <c r="R125" s="131"/>
      <c r="S125" s="131"/>
      <c r="T125" s="131"/>
      <c r="U125" s="131"/>
      <c r="V125" s="35"/>
      <c r="X125" s="76"/>
    </row>
    <row r="126" spans="2:24" x14ac:dyDescent="0.25">
      <c r="B126" s="31"/>
      <c r="C126" t="s">
        <v>273</v>
      </c>
      <c r="G126" s="21"/>
      <c r="L126" s="130"/>
      <c r="M126" s="131"/>
      <c r="N126" s="131"/>
      <c r="O126" s="131"/>
      <c r="P126" s="131"/>
      <c r="Q126" s="131"/>
      <c r="R126" s="131"/>
      <c r="S126" s="131"/>
      <c r="T126" s="131"/>
      <c r="U126" s="131"/>
      <c r="V126" s="35"/>
      <c r="X126" s="76"/>
    </row>
    <row r="127" spans="2:24" x14ac:dyDescent="0.25">
      <c r="B127" s="31"/>
      <c r="C127" s="96" t="s">
        <v>274</v>
      </c>
      <c r="G127" s="98" t="s">
        <v>271</v>
      </c>
      <c r="L127" s="130"/>
      <c r="M127" s="131"/>
      <c r="N127" s="131"/>
      <c r="O127" s="131"/>
      <c r="P127" s="131"/>
      <c r="Q127" s="131"/>
      <c r="R127" s="131"/>
      <c r="S127" s="131"/>
      <c r="T127" s="131"/>
      <c r="U127" s="131"/>
      <c r="V127" s="35"/>
      <c r="X127" s="76"/>
    </row>
    <row r="128" spans="2:24" x14ac:dyDescent="0.25">
      <c r="B128" s="31"/>
      <c r="C128" s="96"/>
      <c r="L128" s="130"/>
      <c r="M128" s="131"/>
      <c r="N128" s="131"/>
      <c r="O128" s="131"/>
      <c r="P128" s="131"/>
      <c r="Q128" s="131"/>
      <c r="R128" s="131"/>
      <c r="S128" s="131"/>
      <c r="T128" s="131"/>
      <c r="U128" s="131"/>
      <c r="V128" s="35"/>
      <c r="X128" s="76"/>
    </row>
    <row r="129" spans="2:24" x14ac:dyDescent="0.25">
      <c r="B129" s="31"/>
      <c r="C129" s="2" t="s">
        <v>236</v>
      </c>
      <c r="L129" s="130"/>
      <c r="M129" s="131"/>
      <c r="N129" s="131"/>
      <c r="O129" s="131"/>
      <c r="P129" s="131"/>
      <c r="Q129" s="131"/>
      <c r="R129" s="131"/>
      <c r="S129" s="131"/>
      <c r="T129" s="131"/>
      <c r="U129" s="131"/>
      <c r="V129" s="35"/>
      <c r="X129" s="76"/>
    </row>
    <row r="130" spans="2:24" x14ac:dyDescent="0.25">
      <c r="B130" s="31"/>
      <c r="C130" t="s">
        <v>271</v>
      </c>
      <c r="G130" s="21"/>
      <c r="L130" s="130"/>
      <c r="M130" s="131"/>
      <c r="N130" s="131"/>
      <c r="O130" s="131"/>
      <c r="P130" s="131"/>
      <c r="Q130" s="131"/>
      <c r="R130" s="131"/>
      <c r="S130" s="131"/>
      <c r="T130" s="131"/>
      <c r="U130" s="131"/>
      <c r="V130" s="35"/>
      <c r="X130" s="76"/>
    </row>
    <row r="131" spans="2:24" x14ac:dyDescent="0.25">
      <c r="B131" s="31"/>
      <c r="C131" t="s">
        <v>272</v>
      </c>
      <c r="G131" s="21"/>
      <c r="L131" s="130"/>
      <c r="M131" s="131"/>
      <c r="N131" s="131"/>
      <c r="O131" s="131"/>
      <c r="P131" s="131"/>
      <c r="Q131" s="131"/>
      <c r="R131" s="131"/>
      <c r="S131" s="131"/>
      <c r="T131" s="131"/>
      <c r="U131" s="131"/>
      <c r="V131" s="35"/>
    </row>
    <row r="132" spans="2:24" x14ac:dyDescent="0.25">
      <c r="C132" s="87" t="s">
        <v>273</v>
      </c>
      <c r="G132" s="21"/>
      <c r="L132" s="130"/>
      <c r="M132" s="131"/>
      <c r="N132" s="131"/>
      <c r="O132" s="131"/>
      <c r="P132" s="131"/>
      <c r="Q132" s="131"/>
      <c r="R132" s="131"/>
      <c r="S132" s="131"/>
      <c r="T132" s="131"/>
      <c r="U132" s="131"/>
      <c r="V132" s="35"/>
    </row>
    <row r="133" spans="2:24" x14ac:dyDescent="0.25">
      <c r="C133" s="92" t="s">
        <v>274</v>
      </c>
      <c r="G133" s="98" t="s">
        <v>271</v>
      </c>
      <c r="L133" s="130"/>
      <c r="M133" s="131"/>
      <c r="N133" s="131"/>
      <c r="O133" s="131"/>
      <c r="P133" s="131"/>
      <c r="Q133" s="131"/>
      <c r="R133" s="131"/>
      <c r="S133" s="131"/>
      <c r="T133" s="131"/>
      <c r="U133" s="138"/>
      <c r="V133" s="121"/>
      <c r="X133" s="76"/>
    </row>
    <row r="134" spans="2:24" x14ac:dyDescent="0.25">
      <c r="C134" s="89"/>
      <c r="D134" s="90"/>
      <c r="E134" s="90"/>
      <c r="F134" s="90"/>
      <c r="G134" s="90"/>
      <c r="H134" s="91"/>
      <c r="I134" s="91"/>
      <c r="J134" s="91"/>
      <c r="K134" s="91"/>
      <c r="L134" s="139"/>
      <c r="M134" s="126"/>
      <c r="N134" s="126"/>
      <c r="O134" s="126"/>
      <c r="P134" s="126"/>
      <c r="Q134" s="126"/>
      <c r="R134" s="126"/>
      <c r="S134" s="126"/>
      <c r="T134" s="126"/>
      <c r="U134" s="126"/>
      <c r="V134" s="127"/>
      <c r="X134" s="76"/>
    </row>
    <row r="136" spans="2:24" x14ac:dyDescent="0.25">
      <c r="C136" s="8" t="s">
        <v>260</v>
      </c>
      <c r="D136" s="8"/>
      <c r="E136" s="8"/>
      <c r="F136" s="8"/>
      <c r="G136" s="8"/>
      <c r="H136" s="8"/>
      <c r="I136" s="8"/>
      <c r="J136" s="8"/>
      <c r="K136" s="8"/>
      <c r="L136" s="8"/>
      <c r="M136" s="8"/>
      <c r="N136" s="8"/>
      <c r="O136" s="8"/>
      <c r="P136" s="8"/>
      <c r="Q136" s="8"/>
      <c r="R136" s="8"/>
      <c r="S136" s="8"/>
      <c r="T136" s="8"/>
      <c r="U136" s="8"/>
      <c r="V136" s="8"/>
    </row>
    <row r="137" spans="2:24" x14ac:dyDescent="0.25">
      <c r="K137" s="2"/>
      <c r="L137" s="2"/>
      <c r="M137" s="2"/>
      <c r="N137" s="2"/>
      <c r="O137" s="43"/>
    </row>
    <row r="138" spans="2:24" x14ac:dyDescent="0.25">
      <c r="C138" t="s">
        <v>231</v>
      </c>
      <c r="J138" s="19"/>
      <c r="K138" s="6"/>
      <c r="L138" s="19"/>
      <c r="M138" s="6"/>
      <c r="N138" s="6"/>
      <c r="O138" s="74"/>
      <c r="P138" s="19"/>
      <c r="Q138" s="19"/>
      <c r="R138" s="19"/>
      <c r="S138" s="19"/>
      <c r="T138" s="19"/>
      <c r="U138" s="19"/>
      <c r="V138" s="19"/>
    </row>
    <row r="139" spans="2:24" x14ac:dyDescent="0.25">
      <c r="C139" t="s">
        <v>232</v>
      </c>
      <c r="J139" s="19"/>
      <c r="K139" s="6"/>
      <c r="L139" s="6"/>
      <c r="M139" s="6"/>
      <c r="N139" s="6"/>
      <c r="O139" s="74"/>
      <c r="P139" s="19"/>
      <c r="Q139" s="19"/>
      <c r="R139" s="19"/>
      <c r="S139" s="19"/>
      <c r="T139" s="19"/>
      <c r="U139" s="19"/>
      <c r="V139" s="19"/>
    </row>
    <row r="140" spans="2:24" x14ac:dyDescent="0.25">
      <c r="C140" t="s">
        <v>256</v>
      </c>
      <c r="J140" s="113" t="s">
        <v>424</v>
      </c>
      <c r="K140" s="114"/>
      <c r="L140" s="114"/>
      <c r="M140" s="114"/>
      <c r="N140" s="113"/>
      <c r="O140" s="114"/>
      <c r="P140" s="114"/>
      <c r="Q140" s="114"/>
      <c r="R140" s="114"/>
      <c r="S140" s="114"/>
      <c r="T140" s="114"/>
      <c r="U140" s="114"/>
      <c r="V140" s="114"/>
    </row>
    <row r="141" spans="2:24" x14ac:dyDescent="0.25">
      <c r="C141" s="2"/>
      <c r="D141" s="2"/>
      <c r="E141" s="2"/>
      <c r="F141" s="2"/>
      <c r="G141" s="2"/>
      <c r="H141" s="2"/>
      <c r="I141" s="2"/>
      <c r="J141" s="19"/>
      <c r="K141" s="19"/>
      <c r="L141" s="19"/>
      <c r="M141" s="19"/>
      <c r="N141" s="19"/>
      <c r="O141" s="19"/>
      <c r="P141" s="19"/>
      <c r="Q141" s="19"/>
      <c r="R141" s="19"/>
      <c r="S141" s="19"/>
      <c r="T141" s="19"/>
      <c r="U141" s="19"/>
      <c r="V141" s="19"/>
    </row>
    <row r="142" spans="2:24" x14ac:dyDescent="0.25">
      <c r="C142" t="s">
        <v>255</v>
      </c>
      <c r="J142" s="19"/>
      <c r="K142" s="19"/>
      <c r="L142" s="19"/>
      <c r="M142" s="19"/>
      <c r="N142" s="19"/>
      <c r="O142" s="19"/>
      <c r="P142" s="19"/>
      <c r="Q142" s="19"/>
      <c r="R142" s="19"/>
      <c r="S142" s="19"/>
      <c r="T142" s="19"/>
      <c r="U142" s="19"/>
      <c r="V142" s="19"/>
    </row>
    <row r="143" spans="2:24" x14ac:dyDescent="0.25">
      <c r="C143" s="2"/>
      <c r="D143" s="2"/>
      <c r="E143" s="2"/>
      <c r="F143" s="2"/>
      <c r="G143" s="2"/>
      <c r="H143" s="2"/>
      <c r="I143" s="2"/>
      <c r="J143" s="75"/>
    </row>
    <row r="144" spans="2:24" x14ac:dyDescent="0.25">
      <c r="C144" s="8" t="s">
        <v>159</v>
      </c>
      <c r="D144" s="8"/>
      <c r="E144" s="8"/>
      <c r="F144" s="8"/>
      <c r="G144" s="8"/>
      <c r="H144" s="8"/>
      <c r="I144" s="8"/>
      <c r="J144" s="82"/>
      <c r="K144" s="7"/>
      <c r="L144" s="7"/>
      <c r="M144" s="7"/>
      <c r="N144" s="7"/>
      <c r="O144" s="7"/>
      <c r="P144" s="7"/>
      <c r="Q144" s="7"/>
      <c r="R144" s="7"/>
      <c r="S144" s="7"/>
      <c r="T144" s="7"/>
      <c r="U144" s="7"/>
      <c r="V144" s="7"/>
    </row>
    <row r="145" spans="3:75" ht="17.25" x14ac:dyDescent="0.4">
      <c r="C145" s="19"/>
      <c r="D145" s="6"/>
      <c r="E145" s="6"/>
      <c r="F145" s="6"/>
      <c r="G145" s="6"/>
      <c r="H145" s="6" t="s">
        <v>263</v>
      </c>
      <c r="I145" s="78"/>
      <c r="J145" s="78"/>
      <c r="K145" s="79"/>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row>
    <row r="146" spans="3:75" x14ac:dyDescent="0.25">
      <c r="C146" s="6" t="s">
        <v>262</v>
      </c>
      <c r="D146" s="6"/>
      <c r="E146" s="6"/>
      <c r="F146" s="6"/>
      <c r="G146" s="6"/>
      <c r="H146" s="6">
        <v>1</v>
      </c>
      <c r="I146" s="6">
        <f>+H146+1</f>
        <v>2</v>
      </c>
      <c r="J146" s="6">
        <f t="shared" ref="J146:BU146" si="0">+I146+1</f>
        <v>3</v>
      </c>
      <c r="K146" s="6">
        <f t="shared" si="0"/>
        <v>4</v>
      </c>
      <c r="L146" s="6">
        <f>+K146+1</f>
        <v>5</v>
      </c>
      <c r="M146" s="6">
        <f t="shared" si="0"/>
        <v>6</v>
      </c>
      <c r="N146" s="6">
        <f t="shared" si="0"/>
        <v>7</v>
      </c>
      <c r="O146" s="6">
        <f t="shared" si="0"/>
        <v>8</v>
      </c>
      <c r="P146" s="6">
        <f t="shared" si="0"/>
        <v>9</v>
      </c>
      <c r="Q146" s="6">
        <f t="shared" si="0"/>
        <v>10</v>
      </c>
      <c r="R146" s="6">
        <f t="shared" si="0"/>
        <v>11</v>
      </c>
      <c r="S146" s="6">
        <f t="shared" si="0"/>
        <v>12</v>
      </c>
      <c r="T146" s="6">
        <f t="shared" si="0"/>
        <v>13</v>
      </c>
      <c r="U146" s="6">
        <f t="shared" si="0"/>
        <v>14</v>
      </c>
      <c r="V146" s="6">
        <f t="shared" si="0"/>
        <v>15</v>
      </c>
      <c r="W146" s="6">
        <f>+V146+1</f>
        <v>16</v>
      </c>
      <c r="X146" s="6">
        <f t="shared" si="0"/>
        <v>17</v>
      </c>
      <c r="Y146" s="6">
        <f t="shared" si="0"/>
        <v>18</v>
      </c>
      <c r="Z146" s="6">
        <f t="shared" si="0"/>
        <v>19</v>
      </c>
      <c r="AA146" s="6">
        <f t="shared" si="0"/>
        <v>20</v>
      </c>
      <c r="AB146" s="6">
        <f t="shared" si="0"/>
        <v>21</v>
      </c>
      <c r="AC146" s="6">
        <f t="shared" si="0"/>
        <v>22</v>
      </c>
      <c r="AD146" s="6">
        <f t="shared" si="0"/>
        <v>23</v>
      </c>
      <c r="AE146" s="6">
        <f t="shared" si="0"/>
        <v>24</v>
      </c>
      <c r="AF146" s="6">
        <f t="shared" si="0"/>
        <v>25</v>
      </c>
      <c r="AG146" s="6">
        <f t="shared" si="0"/>
        <v>26</v>
      </c>
      <c r="AH146" s="6">
        <f t="shared" si="0"/>
        <v>27</v>
      </c>
      <c r="AI146" s="6">
        <f t="shared" si="0"/>
        <v>28</v>
      </c>
      <c r="AJ146" s="6">
        <f t="shared" si="0"/>
        <v>29</v>
      </c>
      <c r="AK146" s="6">
        <f t="shared" si="0"/>
        <v>30</v>
      </c>
      <c r="AL146" s="6">
        <f t="shared" si="0"/>
        <v>31</v>
      </c>
      <c r="AM146" s="6">
        <f t="shared" si="0"/>
        <v>32</v>
      </c>
      <c r="AN146" s="6">
        <f t="shared" si="0"/>
        <v>33</v>
      </c>
      <c r="AO146" s="6">
        <f t="shared" si="0"/>
        <v>34</v>
      </c>
      <c r="AP146" s="6">
        <f t="shared" si="0"/>
        <v>35</v>
      </c>
      <c r="AQ146" s="6">
        <f t="shared" si="0"/>
        <v>36</v>
      </c>
      <c r="AR146" s="6">
        <f t="shared" si="0"/>
        <v>37</v>
      </c>
      <c r="AS146" s="6">
        <f t="shared" si="0"/>
        <v>38</v>
      </c>
      <c r="AT146" s="6">
        <f t="shared" si="0"/>
        <v>39</v>
      </c>
      <c r="AU146" s="6">
        <f t="shared" si="0"/>
        <v>40</v>
      </c>
      <c r="AV146" s="6">
        <f t="shared" si="0"/>
        <v>41</v>
      </c>
      <c r="AW146" s="6">
        <f t="shared" si="0"/>
        <v>42</v>
      </c>
      <c r="AX146" s="6">
        <f t="shared" si="0"/>
        <v>43</v>
      </c>
      <c r="AY146" s="6">
        <f t="shared" si="0"/>
        <v>44</v>
      </c>
      <c r="AZ146" s="6">
        <f t="shared" si="0"/>
        <v>45</v>
      </c>
      <c r="BA146" s="6">
        <f t="shared" si="0"/>
        <v>46</v>
      </c>
      <c r="BB146" s="6">
        <f t="shared" si="0"/>
        <v>47</v>
      </c>
      <c r="BC146" s="6">
        <f t="shared" si="0"/>
        <v>48</v>
      </c>
      <c r="BD146" s="6">
        <f t="shared" si="0"/>
        <v>49</v>
      </c>
      <c r="BE146" s="6">
        <f t="shared" si="0"/>
        <v>50</v>
      </c>
      <c r="BF146" s="6">
        <f t="shared" si="0"/>
        <v>51</v>
      </c>
      <c r="BG146" s="6">
        <f t="shared" si="0"/>
        <v>52</v>
      </c>
      <c r="BH146" s="6">
        <f t="shared" si="0"/>
        <v>53</v>
      </c>
      <c r="BI146" s="6">
        <f t="shared" si="0"/>
        <v>54</v>
      </c>
      <c r="BJ146" s="6">
        <f t="shared" si="0"/>
        <v>55</v>
      </c>
      <c r="BK146" s="6">
        <f t="shared" si="0"/>
        <v>56</v>
      </c>
      <c r="BL146" s="6">
        <f t="shared" si="0"/>
        <v>57</v>
      </c>
      <c r="BM146" s="6">
        <f t="shared" si="0"/>
        <v>58</v>
      </c>
      <c r="BN146" s="6">
        <f t="shared" si="0"/>
        <v>59</v>
      </c>
      <c r="BO146" s="6">
        <f t="shared" si="0"/>
        <v>60</v>
      </c>
      <c r="BP146" s="6">
        <f t="shared" si="0"/>
        <v>61</v>
      </c>
      <c r="BQ146" s="6">
        <f t="shared" si="0"/>
        <v>62</v>
      </c>
      <c r="BR146" s="6">
        <f t="shared" si="0"/>
        <v>63</v>
      </c>
      <c r="BS146" s="6">
        <f t="shared" si="0"/>
        <v>64</v>
      </c>
      <c r="BT146" s="6">
        <f t="shared" si="0"/>
        <v>65</v>
      </c>
      <c r="BU146" s="6">
        <f t="shared" si="0"/>
        <v>66</v>
      </c>
      <c r="BV146" s="6">
        <f t="shared" ref="BV146:BW146" si="1">+BU146+1</f>
        <v>67</v>
      </c>
      <c r="BW146" s="6">
        <f t="shared" si="1"/>
        <v>68</v>
      </c>
    </row>
    <row r="147" spans="3:75" x14ac:dyDescent="0.25">
      <c r="C147" t="s">
        <v>140</v>
      </c>
    </row>
    <row r="148" spans="3:75" x14ac:dyDescent="0.25">
      <c r="C148" t="s">
        <v>160</v>
      </c>
      <c r="J148" s="129"/>
      <c r="K148" s="140"/>
      <c r="L148" s="122"/>
      <c r="M148" s="140"/>
      <c r="N148" s="140"/>
      <c r="O148" s="141"/>
      <c r="P148" s="122"/>
      <c r="Q148" s="122"/>
      <c r="R148" s="122"/>
      <c r="S148" s="122"/>
      <c r="T148" s="122"/>
      <c r="U148" s="122"/>
      <c r="V148" s="125"/>
    </row>
    <row r="149" spans="3:75" x14ac:dyDescent="0.25">
      <c r="C149" t="s">
        <v>141</v>
      </c>
      <c r="J149" s="130"/>
      <c r="K149" s="142"/>
      <c r="L149" s="142"/>
      <c r="M149" s="142"/>
      <c r="N149" s="142"/>
      <c r="O149" s="143"/>
      <c r="P149" s="131"/>
      <c r="Q149" s="131"/>
      <c r="R149" s="131"/>
      <c r="S149" s="131"/>
      <c r="T149" s="131"/>
      <c r="U149" s="131"/>
      <c r="V149" s="35"/>
    </row>
    <row r="150" spans="3:75" x14ac:dyDescent="0.25">
      <c r="C150" s="24" t="s">
        <v>261</v>
      </c>
      <c r="J150" s="135" t="s">
        <v>424</v>
      </c>
      <c r="K150" s="136"/>
      <c r="L150" s="136"/>
      <c r="M150" s="136"/>
      <c r="N150" s="137"/>
      <c r="O150" s="136"/>
      <c r="P150" s="136"/>
      <c r="Q150" s="136"/>
      <c r="R150" s="136"/>
      <c r="S150" s="136"/>
      <c r="T150" s="136"/>
      <c r="U150" s="136"/>
      <c r="V150" s="128"/>
    </row>
    <row r="151" spans="3:75" x14ac:dyDescent="0.25">
      <c r="C151" t="s">
        <v>142</v>
      </c>
      <c r="J151" s="130"/>
      <c r="K151" s="131"/>
      <c r="L151" s="131"/>
      <c r="M151" s="131"/>
      <c r="N151" s="131"/>
      <c r="O151" s="131"/>
      <c r="P151" s="131"/>
      <c r="Q151" s="131"/>
      <c r="R151" s="131"/>
      <c r="S151" s="131"/>
      <c r="T151" s="131"/>
      <c r="U151" s="131"/>
      <c r="V151" s="35"/>
    </row>
    <row r="152" spans="3:75" x14ac:dyDescent="0.25">
      <c r="C152" s="24" t="s">
        <v>264</v>
      </c>
      <c r="J152" s="132"/>
      <c r="K152" s="133"/>
      <c r="L152" s="133"/>
      <c r="M152" s="133"/>
      <c r="N152" s="133"/>
      <c r="O152" s="133"/>
      <c r="P152" s="133"/>
      <c r="Q152" s="133"/>
      <c r="R152" s="133"/>
      <c r="S152" s="133"/>
      <c r="T152" s="133"/>
      <c r="U152" s="133"/>
      <c r="V152" s="134"/>
    </row>
    <row r="153" spans="3:75" x14ac:dyDescent="0.25">
      <c r="C153" t="s">
        <v>172</v>
      </c>
    </row>
    <row r="154" spans="3:75" x14ac:dyDescent="0.25">
      <c r="C154" s="24"/>
      <c r="G154" s="21"/>
      <c r="H154" s="28"/>
      <c r="I154" s="28"/>
      <c r="J154" s="28"/>
      <c r="K154" s="28"/>
      <c r="L154" s="28"/>
      <c r="M154" s="28"/>
      <c r="N154" s="28"/>
      <c r="O154" s="28"/>
      <c r="P154" s="28"/>
      <c r="Q154" s="28"/>
      <c r="R154" s="28"/>
    </row>
    <row r="156" spans="3:75" x14ac:dyDescent="0.25">
      <c r="C156" s="7" t="s">
        <v>220</v>
      </c>
      <c r="D156" s="7"/>
      <c r="E156" s="7"/>
      <c r="F156" s="7"/>
      <c r="G156" s="72">
        <v>2019</v>
      </c>
      <c r="H156" s="72">
        <f>+G156+1</f>
        <v>2020</v>
      </c>
      <c r="I156" s="72">
        <f t="shared" ref="I156:V156" si="2">+H156+1</f>
        <v>2021</v>
      </c>
      <c r="J156" s="72">
        <f t="shared" si="2"/>
        <v>2022</v>
      </c>
      <c r="K156" s="72">
        <f t="shared" si="2"/>
        <v>2023</v>
      </c>
      <c r="L156" s="71">
        <f>+K156+1</f>
        <v>2024</v>
      </c>
      <c r="M156" s="73">
        <f t="shared" si="2"/>
        <v>2025</v>
      </c>
      <c r="N156" s="73">
        <f t="shared" si="2"/>
        <v>2026</v>
      </c>
      <c r="O156" s="73">
        <f t="shared" si="2"/>
        <v>2027</v>
      </c>
      <c r="P156" s="73">
        <f t="shared" si="2"/>
        <v>2028</v>
      </c>
      <c r="Q156" s="73">
        <f t="shared" si="2"/>
        <v>2029</v>
      </c>
      <c r="R156" s="73">
        <f t="shared" si="2"/>
        <v>2030</v>
      </c>
      <c r="S156" s="73">
        <f t="shared" si="2"/>
        <v>2031</v>
      </c>
      <c r="T156" s="73">
        <f t="shared" si="2"/>
        <v>2032</v>
      </c>
      <c r="U156" s="73">
        <f t="shared" si="2"/>
        <v>2033</v>
      </c>
      <c r="V156" s="73">
        <f t="shared" si="2"/>
        <v>2034</v>
      </c>
      <c r="X156" s="76"/>
    </row>
    <row r="157" spans="3:75" x14ac:dyDescent="0.25">
      <c r="X157" s="76"/>
    </row>
    <row r="158" spans="3:75" x14ac:dyDescent="0.25">
      <c r="C158" s="6" t="s">
        <v>244</v>
      </c>
      <c r="D158" s="19"/>
      <c r="E158" s="19"/>
      <c r="F158" s="19"/>
      <c r="G158" s="19"/>
      <c r="H158" s="6"/>
      <c r="I158" s="6"/>
      <c r="J158" s="6"/>
      <c r="K158" s="6"/>
      <c r="L158" s="6"/>
      <c r="M158" s="6"/>
      <c r="N158" s="6"/>
      <c r="O158" s="74"/>
      <c r="P158" s="19"/>
      <c r="Q158" s="19"/>
      <c r="R158" s="19"/>
      <c r="S158" s="19"/>
      <c r="T158" s="19"/>
      <c r="U158" s="19"/>
      <c r="V158" s="19"/>
      <c r="X158" s="76"/>
    </row>
    <row r="159" spans="3:75" x14ac:dyDescent="0.25">
      <c r="X159" s="76"/>
    </row>
    <row r="160" spans="3:75" x14ac:dyDescent="0.25">
      <c r="C160" t="s">
        <v>233</v>
      </c>
      <c r="H160" s="129"/>
      <c r="I160" s="122"/>
      <c r="J160" s="122"/>
      <c r="K160" s="122"/>
      <c r="L160" s="122"/>
      <c r="M160" s="122"/>
      <c r="N160" s="122"/>
      <c r="O160" s="122"/>
      <c r="P160" s="122"/>
      <c r="Q160" s="122"/>
      <c r="R160" s="122"/>
      <c r="S160" s="122"/>
      <c r="T160" s="122"/>
      <c r="U160" s="122"/>
      <c r="V160" s="125"/>
      <c r="X160" s="76"/>
    </row>
    <row r="161" spans="3:24" x14ac:dyDescent="0.25">
      <c r="C161" t="s">
        <v>237</v>
      </c>
      <c r="H161" s="130"/>
      <c r="I161" s="131"/>
      <c r="J161" s="131"/>
      <c r="K161" s="131"/>
      <c r="L161" s="131"/>
      <c r="M161" s="131"/>
      <c r="N161" s="131"/>
      <c r="O161" s="131"/>
      <c r="P161" s="131"/>
      <c r="Q161" s="131"/>
      <c r="R161" s="131"/>
      <c r="S161" s="131"/>
      <c r="T161" s="131"/>
      <c r="U161" s="131"/>
      <c r="V161" s="35"/>
      <c r="X161" s="76"/>
    </row>
    <row r="162" spans="3:24" x14ac:dyDescent="0.25">
      <c r="C162" t="s">
        <v>234</v>
      </c>
      <c r="H162" s="130"/>
      <c r="I162" s="131"/>
      <c r="J162" s="131"/>
      <c r="K162" s="131"/>
      <c r="L162" s="131"/>
      <c r="M162" s="131"/>
      <c r="N162" s="131"/>
      <c r="O162" s="131"/>
      <c r="P162" s="131"/>
      <c r="Q162" s="131"/>
      <c r="R162" s="131"/>
      <c r="S162" s="131"/>
      <c r="T162" s="131"/>
      <c r="U162" s="131"/>
      <c r="V162" s="35"/>
      <c r="X162" s="76"/>
    </row>
    <row r="163" spans="3:24" x14ac:dyDescent="0.25">
      <c r="C163" t="s">
        <v>235</v>
      </c>
      <c r="H163" s="130"/>
      <c r="I163" s="131"/>
      <c r="J163" s="131"/>
      <c r="K163" s="131"/>
      <c r="L163" s="131"/>
      <c r="M163" s="131"/>
      <c r="N163" s="131"/>
      <c r="O163" s="131"/>
      <c r="P163" s="131"/>
      <c r="Q163" s="131"/>
      <c r="R163" s="131"/>
      <c r="S163" s="131"/>
      <c r="T163" s="131"/>
      <c r="U163" s="131"/>
      <c r="V163" s="35"/>
      <c r="X163" s="76"/>
    </row>
    <row r="164" spans="3:24" x14ac:dyDescent="0.25">
      <c r="C164" t="s">
        <v>236</v>
      </c>
      <c r="H164" s="130"/>
      <c r="I164" s="131"/>
      <c r="J164" s="131"/>
      <c r="K164" s="131"/>
      <c r="L164" s="131"/>
      <c r="M164" s="131"/>
      <c r="N164" s="131"/>
      <c r="O164" s="131"/>
      <c r="P164" s="131"/>
      <c r="Q164" s="131"/>
      <c r="R164" s="131"/>
      <c r="S164" s="131"/>
      <c r="T164" s="131"/>
      <c r="U164" s="131"/>
      <c r="V164" s="35"/>
      <c r="X164" s="76"/>
    </row>
    <row r="165" spans="3:24" x14ac:dyDescent="0.25">
      <c r="H165" s="130"/>
      <c r="I165" s="131"/>
      <c r="J165" s="131"/>
      <c r="K165" s="131"/>
      <c r="L165" s="131"/>
      <c r="M165" s="131"/>
      <c r="N165" s="131"/>
      <c r="O165" s="131"/>
      <c r="P165" s="131"/>
      <c r="Q165" s="131"/>
      <c r="R165" s="131"/>
      <c r="S165" s="131"/>
      <c r="T165" s="131"/>
      <c r="U165" s="131"/>
      <c r="V165" s="35"/>
      <c r="X165" s="76"/>
    </row>
    <row r="166" spans="3:24" x14ac:dyDescent="0.25">
      <c r="C166" t="s">
        <v>239</v>
      </c>
      <c r="H166" s="130"/>
      <c r="I166" s="131"/>
      <c r="J166" s="131"/>
      <c r="K166" s="131"/>
      <c r="L166" s="131"/>
      <c r="M166" s="131"/>
      <c r="N166" s="131"/>
      <c r="O166" s="131"/>
      <c r="P166" s="131"/>
      <c r="Q166" s="131"/>
      <c r="R166" s="131"/>
      <c r="S166" s="131"/>
      <c r="T166" s="131"/>
      <c r="U166" s="131"/>
      <c r="V166" s="35"/>
      <c r="X166" s="76"/>
    </row>
    <row r="167" spans="3:24" x14ac:dyDescent="0.25">
      <c r="C167" t="s">
        <v>241</v>
      </c>
      <c r="H167" s="130"/>
      <c r="I167" s="131"/>
      <c r="J167" s="131"/>
      <c r="K167" s="131"/>
      <c r="L167" s="131"/>
      <c r="M167" s="131"/>
      <c r="N167" s="131"/>
      <c r="O167" s="131"/>
      <c r="P167" s="131"/>
      <c r="Q167" s="131"/>
      <c r="R167" s="131"/>
      <c r="S167" s="131"/>
      <c r="T167" s="131"/>
      <c r="U167" s="131"/>
      <c r="V167" s="35"/>
      <c r="X167" s="76"/>
    </row>
    <row r="168" spans="3:24" x14ac:dyDescent="0.25">
      <c r="C168" t="s">
        <v>240</v>
      </c>
      <c r="H168" s="130"/>
      <c r="I168" s="131"/>
      <c r="J168" s="131"/>
      <c r="K168" s="131"/>
      <c r="L168" s="131"/>
      <c r="M168" s="131"/>
      <c r="N168" s="131"/>
      <c r="O168" s="131"/>
      <c r="P168" s="131"/>
      <c r="Q168" s="131"/>
      <c r="R168" s="131"/>
      <c r="S168" s="131"/>
      <c r="T168" s="131"/>
      <c r="U168" s="131"/>
      <c r="V168" s="35"/>
      <c r="X168" s="76"/>
    </row>
    <row r="169" spans="3:24" x14ac:dyDescent="0.25">
      <c r="H169" s="135" t="s">
        <v>424</v>
      </c>
      <c r="I169" s="136"/>
      <c r="J169" s="136"/>
      <c r="K169" s="136"/>
      <c r="L169" s="136"/>
      <c r="M169" s="136"/>
      <c r="N169" s="136"/>
      <c r="O169" s="136"/>
      <c r="P169" s="136"/>
      <c r="Q169" s="136"/>
      <c r="R169" s="136"/>
      <c r="S169" s="136"/>
      <c r="T169" s="136"/>
      <c r="U169" s="136"/>
      <c r="V169" s="128"/>
      <c r="X169" s="76"/>
    </row>
    <row r="170" spans="3:24" x14ac:dyDescent="0.25">
      <c r="C170" t="s">
        <v>267</v>
      </c>
      <c r="H170" s="130"/>
      <c r="I170" s="131"/>
      <c r="J170" s="131"/>
      <c r="K170" s="131"/>
      <c r="L170" s="131"/>
      <c r="M170" s="131"/>
      <c r="N170" s="131"/>
      <c r="O170" s="131"/>
      <c r="P170" s="131"/>
      <c r="Q170" s="131"/>
      <c r="R170" s="131"/>
      <c r="S170" s="131"/>
      <c r="T170" s="131"/>
      <c r="U170" s="131"/>
      <c r="V170" s="35"/>
      <c r="X170" s="76"/>
    </row>
    <row r="171" spans="3:24" x14ac:dyDescent="0.25">
      <c r="C171" t="s">
        <v>268</v>
      </c>
      <c r="H171" s="130"/>
      <c r="I171" s="131"/>
      <c r="J171" s="131"/>
      <c r="K171" s="131"/>
      <c r="L171" s="131"/>
      <c r="M171" s="131"/>
      <c r="N171" s="131"/>
      <c r="O171" s="131"/>
      <c r="P171" s="131"/>
      <c r="Q171" s="131"/>
      <c r="R171" s="131"/>
      <c r="S171" s="131"/>
      <c r="T171" s="131"/>
      <c r="U171" s="131"/>
      <c r="V171" s="35"/>
      <c r="X171" s="76"/>
    </row>
    <row r="172" spans="3:24" x14ac:dyDescent="0.25">
      <c r="C172" t="s">
        <v>269</v>
      </c>
      <c r="H172" s="130"/>
      <c r="I172" s="131"/>
      <c r="J172" s="131"/>
      <c r="K172" s="131"/>
      <c r="L172" s="131"/>
      <c r="M172" s="131"/>
      <c r="N172" s="131"/>
      <c r="O172" s="131"/>
      <c r="P172" s="131"/>
      <c r="Q172" s="131"/>
      <c r="R172" s="131"/>
      <c r="S172" s="131"/>
      <c r="T172" s="131"/>
      <c r="U172" s="131"/>
      <c r="V172" s="35"/>
      <c r="X172" s="76"/>
    </row>
    <row r="173" spans="3:24" x14ac:dyDescent="0.25">
      <c r="H173" s="130"/>
      <c r="I173" s="131"/>
      <c r="J173" s="131"/>
      <c r="K173" s="131"/>
      <c r="L173" s="131"/>
      <c r="M173" s="131"/>
      <c r="N173" s="131"/>
      <c r="O173" s="131"/>
      <c r="P173" s="131"/>
      <c r="Q173" s="131"/>
      <c r="R173" s="131"/>
      <c r="S173" s="131"/>
      <c r="T173" s="131"/>
      <c r="U173" s="131"/>
      <c r="V173" s="35"/>
      <c r="X173" s="76"/>
    </row>
    <row r="174" spans="3:24" x14ac:dyDescent="0.25">
      <c r="C174" t="s">
        <v>252</v>
      </c>
      <c r="H174" s="130"/>
      <c r="I174" s="131"/>
      <c r="J174" s="131"/>
      <c r="K174" s="131"/>
      <c r="L174" s="131"/>
      <c r="M174" s="131"/>
      <c r="N174" s="131"/>
      <c r="O174" s="131"/>
      <c r="P174" s="131"/>
      <c r="Q174" s="131"/>
      <c r="R174" s="131"/>
      <c r="S174" s="131"/>
      <c r="T174" s="131"/>
      <c r="U174" s="131"/>
      <c r="V174" s="35"/>
      <c r="X174" s="76"/>
    </row>
    <row r="175" spans="3:24" x14ac:dyDescent="0.25">
      <c r="C175" t="s">
        <v>253</v>
      </c>
      <c r="H175" s="130"/>
      <c r="I175" s="131"/>
      <c r="J175" s="131"/>
      <c r="K175" s="131"/>
      <c r="L175" s="131"/>
      <c r="M175" s="131"/>
      <c r="N175" s="131"/>
      <c r="O175" s="131"/>
      <c r="P175" s="131"/>
      <c r="Q175" s="131"/>
      <c r="R175" s="131"/>
      <c r="S175" s="131"/>
      <c r="T175" s="131"/>
      <c r="U175" s="131"/>
      <c r="V175" s="35"/>
      <c r="X175" s="76"/>
    </row>
    <row r="176" spans="3:24" x14ac:dyDescent="0.25">
      <c r="H176" s="130"/>
      <c r="I176" s="131"/>
      <c r="J176" s="131"/>
      <c r="K176" s="131"/>
      <c r="L176" s="131"/>
      <c r="M176" s="131"/>
      <c r="N176" s="131"/>
      <c r="O176" s="131"/>
      <c r="P176" s="131"/>
      <c r="Q176" s="131"/>
      <c r="R176" s="131"/>
      <c r="S176" s="131"/>
      <c r="T176" s="131"/>
      <c r="U176" s="131"/>
      <c r="V176" s="35"/>
      <c r="X176" s="76"/>
    </row>
    <row r="177" spans="3:24" x14ac:dyDescent="0.25">
      <c r="C177" t="s">
        <v>351</v>
      </c>
      <c r="H177" s="130"/>
      <c r="I177" s="131"/>
      <c r="J177" s="131"/>
      <c r="K177" s="131"/>
      <c r="L177" s="131"/>
      <c r="M177" s="131"/>
      <c r="N177" s="131"/>
      <c r="O177" s="131"/>
      <c r="P177" s="131"/>
      <c r="Q177" s="131"/>
      <c r="R177" s="131"/>
      <c r="S177" s="131"/>
      <c r="T177" s="131"/>
      <c r="U177" s="131"/>
      <c r="V177" s="35"/>
      <c r="X177" s="76"/>
    </row>
    <row r="178" spans="3:24" x14ac:dyDescent="0.25">
      <c r="C178" t="s">
        <v>352</v>
      </c>
      <c r="H178" s="130"/>
      <c r="I178" s="131"/>
      <c r="J178" s="131"/>
      <c r="K178" s="131"/>
      <c r="L178" s="131"/>
      <c r="M178" s="131"/>
      <c r="N178" s="131"/>
      <c r="O178" s="131"/>
      <c r="P178" s="131"/>
      <c r="Q178" s="131"/>
      <c r="R178" s="131"/>
      <c r="S178" s="131"/>
      <c r="T178" s="131"/>
      <c r="U178" s="131"/>
      <c r="V178" s="35"/>
      <c r="X178" s="76"/>
    </row>
    <row r="179" spans="3:24" x14ac:dyDescent="0.25">
      <c r="C179" t="s">
        <v>353</v>
      </c>
      <c r="H179" s="130"/>
      <c r="I179" s="131"/>
      <c r="J179" s="131"/>
      <c r="K179" s="131"/>
      <c r="L179" s="131"/>
      <c r="M179" s="131"/>
      <c r="N179" s="131"/>
      <c r="O179" s="131"/>
      <c r="P179" s="131"/>
      <c r="Q179" s="131"/>
      <c r="R179" s="131"/>
      <c r="S179" s="131"/>
      <c r="T179" s="131"/>
      <c r="U179" s="131"/>
      <c r="V179" s="35"/>
      <c r="X179" s="76"/>
    </row>
    <row r="180" spans="3:24" x14ac:dyDescent="0.25">
      <c r="C180" t="s">
        <v>354</v>
      </c>
      <c r="H180" s="130"/>
      <c r="I180" s="131"/>
      <c r="J180" s="131"/>
      <c r="K180" s="131"/>
      <c r="L180" s="131"/>
      <c r="M180" s="131"/>
      <c r="N180" s="131"/>
      <c r="O180" s="131"/>
      <c r="P180" s="131"/>
      <c r="Q180" s="131"/>
      <c r="R180" s="131"/>
      <c r="S180" s="131"/>
      <c r="T180" s="131"/>
      <c r="U180" s="131"/>
      <c r="V180" s="35"/>
      <c r="X180" s="76"/>
    </row>
    <row r="181" spans="3:24" x14ac:dyDescent="0.25">
      <c r="C181" t="s">
        <v>355</v>
      </c>
      <c r="H181" s="132"/>
      <c r="I181" s="133"/>
      <c r="J181" s="133"/>
      <c r="K181" s="133"/>
      <c r="L181" s="133"/>
      <c r="M181" s="133"/>
      <c r="N181" s="133"/>
      <c r="O181" s="133"/>
      <c r="P181" s="133"/>
      <c r="Q181" s="133"/>
      <c r="R181" s="133"/>
      <c r="S181" s="133"/>
      <c r="T181" s="133"/>
      <c r="U181" s="133"/>
      <c r="V181" s="134"/>
      <c r="X181" s="76"/>
    </row>
    <row r="182" spans="3:24" x14ac:dyDescent="0.25">
      <c r="H182" s="2"/>
      <c r="I182" s="2"/>
      <c r="J182" s="2"/>
      <c r="K182" s="2"/>
      <c r="L182" s="2"/>
      <c r="M182" s="2"/>
      <c r="N182" s="2"/>
      <c r="O182" s="43"/>
    </row>
    <row r="183" spans="3:24" x14ac:dyDescent="0.25">
      <c r="C183" s="59" t="s">
        <v>243</v>
      </c>
      <c r="D183" s="53"/>
      <c r="E183" s="53"/>
      <c r="F183" s="53"/>
      <c r="G183" s="53"/>
      <c r="H183" s="59"/>
      <c r="I183" s="59"/>
      <c r="J183" s="59"/>
      <c r="K183" s="59"/>
      <c r="L183" s="59"/>
      <c r="M183" s="59"/>
      <c r="N183" s="59"/>
      <c r="O183" s="83"/>
      <c r="P183" s="53"/>
      <c r="Q183" s="53"/>
      <c r="R183" s="53"/>
      <c r="S183" s="53"/>
      <c r="T183" s="53"/>
      <c r="U183" s="53"/>
      <c r="V183" s="53"/>
    </row>
    <row r="185" spans="3:24" x14ac:dyDescent="0.25">
      <c r="C185" s="2" t="s">
        <v>228</v>
      </c>
      <c r="H185" s="129"/>
      <c r="I185" s="122"/>
      <c r="J185" s="122"/>
      <c r="K185" s="122"/>
      <c r="L185" s="122"/>
      <c r="M185" s="122"/>
      <c r="N185" s="122"/>
      <c r="O185" s="122"/>
      <c r="P185" s="122"/>
      <c r="Q185" s="122"/>
      <c r="R185" s="122"/>
      <c r="S185" s="122"/>
      <c r="T185" s="122"/>
      <c r="U185" s="122"/>
      <c r="V185" s="125"/>
    </row>
    <row r="186" spans="3:24" x14ac:dyDescent="0.25">
      <c r="C186" t="s">
        <v>11</v>
      </c>
      <c r="H186" s="130"/>
      <c r="I186" s="131"/>
      <c r="J186" s="131"/>
      <c r="K186" s="131"/>
      <c r="L186" s="131"/>
      <c r="M186" s="131"/>
      <c r="N186" s="131"/>
      <c r="O186" s="131"/>
      <c r="P186" s="131"/>
      <c r="Q186" s="131"/>
      <c r="R186" s="131"/>
      <c r="S186" s="131"/>
      <c r="T186" s="131"/>
      <c r="U186" s="131"/>
      <c r="V186" s="35"/>
    </row>
    <row r="187" spans="3:24" x14ac:dyDescent="0.25">
      <c r="C187" t="s">
        <v>12</v>
      </c>
      <c r="H187" s="130"/>
      <c r="I187" s="131"/>
      <c r="J187" s="131"/>
      <c r="K187" s="131"/>
      <c r="L187" s="131"/>
      <c r="M187" s="131"/>
      <c r="N187" s="131"/>
      <c r="O187" s="131"/>
      <c r="P187" s="131"/>
      <c r="Q187" s="131"/>
      <c r="R187" s="131"/>
      <c r="S187" s="131"/>
      <c r="T187" s="131"/>
      <c r="U187" s="131"/>
      <c r="V187" s="35"/>
    </row>
    <row r="188" spans="3:24" x14ac:dyDescent="0.25">
      <c r="C188" t="s">
        <v>37</v>
      </c>
      <c r="H188" s="130"/>
      <c r="I188" s="131"/>
      <c r="J188" s="131"/>
      <c r="K188" s="131"/>
      <c r="L188" s="131"/>
      <c r="M188" s="131"/>
      <c r="N188" s="131"/>
      <c r="O188" s="131"/>
      <c r="P188" s="131"/>
      <c r="Q188" s="131"/>
      <c r="R188" s="131"/>
      <c r="S188" s="131"/>
      <c r="T188" s="131"/>
      <c r="U188" s="131"/>
      <c r="V188" s="35"/>
    </row>
    <row r="189" spans="3:24" x14ac:dyDescent="0.25">
      <c r="C189" t="s">
        <v>13</v>
      </c>
      <c r="H189" s="130"/>
      <c r="I189" s="131"/>
      <c r="J189" s="131"/>
      <c r="K189" s="131"/>
      <c r="L189" s="131"/>
      <c r="M189" s="131"/>
      <c r="N189" s="131"/>
      <c r="O189" s="131"/>
      <c r="P189" s="131"/>
      <c r="Q189" s="131"/>
      <c r="R189" s="131"/>
      <c r="S189" s="131"/>
      <c r="T189" s="131"/>
      <c r="U189" s="131"/>
      <c r="V189" s="35"/>
    </row>
    <row r="190" spans="3:24" x14ac:dyDescent="0.25">
      <c r="C190" t="s">
        <v>2</v>
      </c>
      <c r="H190" s="130"/>
      <c r="I190" s="131"/>
      <c r="J190" s="131"/>
      <c r="K190" s="131"/>
      <c r="L190" s="131"/>
      <c r="M190" s="131"/>
      <c r="N190" s="131"/>
      <c r="O190" s="131"/>
      <c r="P190" s="131"/>
      <c r="Q190" s="131"/>
      <c r="R190" s="131"/>
      <c r="S190" s="131"/>
      <c r="T190" s="131"/>
      <c r="U190" s="131"/>
      <c r="V190" s="35"/>
    </row>
    <row r="191" spans="3:24" ht="3.95" customHeight="1" x14ac:dyDescent="0.25">
      <c r="H191" s="130"/>
      <c r="I191" s="131"/>
      <c r="J191" s="131"/>
      <c r="K191" s="131"/>
      <c r="L191" s="131"/>
      <c r="M191" s="131"/>
      <c r="N191" s="131"/>
      <c r="O191" s="131"/>
      <c r="P191" s="131"/>
      <c r="Q191" s="131"/>
      <c r="R191" s="131"/>
      <c r="S191" s="131"/>
      <c r="T191" s="131"/>
      <c r="U191" s="131"/>
      <c r="V191" s="35"/>
    </row>
    <row r="192" spans="3:24" x14ac:dyDescent="0.25">
      <c r="C192" t="s">
        <v>52</v>
      </c>
      <c r="H192" s="130"/>
      <c r="I192" s="131"/>
      <c r="J192" s="131"/>
      <c r="K192" s="131"/>
      <c r="L192" s="131"/>
      <c r="M192" s="131"/>
      <c r="N192" s="131"/>
      <c r="O192" s="131"/>
      <c r="P192" s="131"/>
      <c r="Q192" s="131"/>
      <c r="R192" s="131"/>
      <c r="S192" s="131"/>
      <c r="T192" s="131"/>
      <c r="U192" s="131"/>
      <c r="V192" s="35"/>
    </row>
    <row r="193" spans="3:22" x14ac:dyDescent="0.25">
      <c r="C193" s="24" t="s">
        <v>54</v>
      </c>
      <c r="H193" s="130"/>
      <c r="I193" s="131"/>
      <c r="J193" s="131"/>
      <c r="K193" s="131"/>
      <c r="L193" s="131"/>
      <c r="M193" s="131"/>
      <c r="N193" s="131"/>
      <c r="O193" s="131"/>
      <c r="P193" s="131"/>
      <c r="Q193" s="131"/>
      <c r="R193" s="131"/>
      <c r="S193" s="131"/>
      <c r="T193" s="131"/>
      <c r="U193" s="131"/>
      <c r="V193" s="35"/>
    </row>
    <row r="194" spans="3:22" x14ac:dyDescent="0.25">
      <c r="C194" s="24"/>
      <c r="H194" s="130"/>
      <c r="I194" s="131"/>
      <c r="J194" s="131"/>
      <c r="K194" s="131"/>
      <c r="L194" s="131"/>
      <c r="M194" s="131"/>
      <c r="N194" s="131"/>
      <c r="O194" s="131"/>
      <c r="P194" s="131"/>
      <c r="Q194" s="131"/>
      <c r="R194" s="131"/>
      <c r="S194" s="131"/>
      <c r="T194" s="131"/>
      <c r="U194" s="131"/>
      <c r="V194" s="35"/>
    </row>
    <row r="195" spans="3:22" x14ac:dyDescent="0.25">
      <c r="C195" s="2" t="s">
        <v>229</v>
      </c>
      <c r="H195" s="130"/>
      <c r="I195" s="131"/>
      <c r="J195" s="131"/>
      <c r="K195" s="131"/>
      <c r="L195" s="131"/>
      <c r="M195" s="131"/>
      <c r="N195" s="131"/>
      <c r="O195" s="131"/>
      <c r="P195" s="131"/>
      <c r="Q195" s="131"/>
      <c r="R195" s="131"/>
      <c r="S195" s="131"/>
      <c r="T195" s="131"/>
      <c r="U195" s="131"/>
      <c r="V195" s="35"/>
    </row>
    <row r="196" spans="3:22" x14ac:dyDescent="0.25">
      <c r="C196" t="s">
        <v>11</v>
      </c>
      <c r="H196" s="130"/>
      <c r="I196" s="131"/>
      <c r="J196" s="131"/>
      <c r="K196" s="131"/>
      <c r="L196" s="131"/>
      <c r="M196" s="131"/>
      <c r="N196" s="131"/>
      <c r="O196" s="131"/>
      <c r="P196" s="131"/>
      <c r="Q196" s="131"/>
      <c r="R196" s="131"/>
      <c r="S196" s="131"/>
      <c r="T196" s="131"/>
      <c r="U196" s="131"/>
      <c r="V196" s="35"/>
    </row>
    <row r="197" spans="3:22" x14ac:dyDescent="0.25">
      <c r="C197" t="s">
        <v>12</v>
      </c>
      <c r="H197" s="130"/>
      <c r="I197" s="131"/>
      <c r="J197" s="131"/>
      <c r="K197" s="131"/>
      <c r="L197" s="131"/>
      <c r="M197" s="131"/>
      <c r="N197" s="131"/>
      <c r="O197" s="131"/>
      <c r="P197" s="131"/>
      <c r="Q197" s="131"/>
      <c r="R197" s="131"/>
      <c r="S197" s="131"/>
      <c r="T197" s="131"/>
      <c r="U197" s="131"/>
      <c r="V197" s="35"/>
    </row>
    <row r="198" spans="3:22" x14ac:dyDescent="0.25">
      <c r="C198" t="s">
        <v>37</v>
      </c>
      <c r="H198" s="135" t="s">
        <v>424</v>
      </c>
      <c r="I198" s="136"/>
      <c r="J198" s="136"/>
      <c r="K198" s="136"/>
      <c r="L198" s="136"/>
      <c r="M198" s="136"/>
      <c r="N198" s="136"/>
      <c r="O198" s="136"/>
      <c r="P198" s="136"/>
      <c r="Q198" s="136"/>
      <c r="R198" s="136"/>
      <c r="S198" s="136"/>
      <c r="T198" s="136"/>
      <c r="U198" s="136"/>
      <c r="V198" s="128"/>
    </row>
    <row r="199" spans="3:22" x14ac:dyDescent="0.25">
      <c r="C199" t="s">
        <v>13</v>
      </c>
      <c r="H199" s="130"/>
      <c r="I199" s="131"/>
      <c r="J199" s="131"/>
      <c r="K199" s="131"/>
      <c r="L199" s="131"/>
      <c r="M199" s="131"/>
      <c r="N199" s="131"/>
      <c r="O199" s="131"/>
      <c r="P199" s="131"/>
      <c r="Q199" s="131"/>
      <c r="R199" s="131"/>
      <c r="S199" s="131"/>
      <c r="T199" s="131"/>
      <c r="U199" s="131"/>
      <c r="V199" s="35"/>
    </row>
    <row r="200" spans="3:22" x14ac:dyDescent="0.25">
      <c r="C200" t="s">
        <v>2</v>
      </c>
      <c r="H200" s="130"/>
      <c r="I200" s="131"/>
      <c r="J200" s="131"/>
      <c r="K200" s="131"/>
      <c r="L200" s="131"/>
      <c r="M200" s="131"/>
      <c r="N200" s="131"/>
      <c r="O200" s="131"/>
      <c r="P200" s="131"/>
      <c r="Q200" s="131"/>
      <c r="R200" s="131"/>
      <c r="S200" s="131"/>
      <c r="T200" s="131"/>
      <c r="U200" s="131"/>
      <c r="V200" s="35"/>
    </row>
    <row r="201" spans="3:22" ht="3.95" customHeight="1" x14ac:dyDescent="0.25">
      <c r="H201" s="130"/>
      <c r="I201" s="131"/>
      <c r="J201" s="131"/>
      <c r="K201" s="131"/>
      <c r="L201" s="131"/>
      <c r="M201" s="131"/>
      <c r="N201" s="131"/>
      <c r="O201" s="131"/>
      <c r="P201" s="131"/>
      <c r="Q201" s="131"/>
      <c r="R201" s="131"/>
      <c r="S201" s="131"/>
      <c r="T201" s="131"/>
      <c r="U201" s="131"/>
      <c r="V201" s="35"/>
    </row>
    <row r="202" spans="3:22" x14ac:dyDescent="0.25">
      <c r="C202" t="s">
        <v>52</v>
      </c>
      <c r="H202" s="130"/>
      <c r="I202" s="131"/>
      <c r="J202" s="131"/>
      <c r="K202" s="131"/>
      <c r="L202" s="131"/>
      <c r="M202" s="131"/>
      <c r="N202" s="131"/>
      <c r="O202" s="131"/>
      <c r="P202" s="131"/>
      <c r="Q202" s="131"/>
      <c r="R202" s="131"/>
      <c r="S202" s="131"/>
      <c r="T202" s="131"/>
      <c r="U202" s="131"/>
      <c r="V202" s="35"/>
    </row>
    <row r="203" spans="3:22" x14ac:dyDescent="0.25">
      <c r="C203" s="24" t="s">
        <v>54</v>
      </c>
      <c r="H203" s="130"/>
      <c r="I203" s="131"/>
      <c r="J203" s="131"/>
      <c r="K203" s="131"/>
      <c r="L203" s="131"/>
      <c r="M203" s="131"/>
      <c r="N203" s="131"/>
      <c r="O203" s="131"/>
      <c r="P203" s="131"/>
      <c r="Q203" s="131"/>
      <c r="R203" s="131"/>
      <c r="S203" s="131"/>
      <c r="T203" s="131"/>
      <c r="U203" s="131"/>
      <c r="V203" s="35"/>
    </row>
    <row r="204" spans="3:22" x14ac:dyDescent="0.25">
      <c r="C204" s="24"/>
      <c r="H204" s="130"/>
      <c r="I204" s="131"/>
      <c r="J204" s="131"/>
      <c r="K204" s="131"/>
      <c r="L204" s="131"/>
      <c r="M204" s="131"/>
      <c r="N204" s="131"/>
      <c r="O204" s="131"/>
      <c r="P204" s="131"/>
      <c r="Q204" s="131"/>
      <c r="R204" s="131"/>
      <c r="S204" s="131"/>
      <c r="T204" s="131"/>
      <c r="U204" s="131"/>
      <c r="V204" s="35"/>
    </row>
    <row r="205" spans="3:22" x14ac:dyDescent="0.25">
      <c r="C205" s="2" t="s">
        <v>230</v>
      </c>
      <c r="H205" s="130"/>
      <c r="I205" s="131"/>
      <c r="J205" s="131"/>
      <c r="K205" s="131"/>
      <c r="L205" s="131"/>
      <c r="M205" s="131"/>
      <c r="N205" s="131"/>
      <c r="O205" s="131"/>
      <c r="P205" s="131"/>
      <c r="Q205" s="131"/>
      <c r="R205" s="131"/>
      <c r="S205" s="131"/>
      <c r="T205" s="131"/>
      <c r="U205" s="131"/>
      <c r="V205" s="35"/>
    </row>
    <row r="206" spans="3:22" x14ac:dyDescent="0.25">
      <c r="C206" t="s">
        <v>11</v>
      </c>
      <c r="H206" s="130"/>
      <c r="I206" s="131"/>
      <c r="J206" s="131"/>
      <c r="K206" s="131"/>
      <c r="L206" s="131"/>
      <c r="M206" s="131"/>
      <c r="N206" s="131"/>
      <c r="O206" s="131"/>
      <c r="P206" s="131"/>
      <c r="Q206" s="131"/>
      <c r="R206" s="131"/>
      <c r="S206" s="131"/>
      <c r="T206" s="131"/>
      <c r="U206" s="131"/>
      <c r="V206" s="35"/>
    </row>
    <row r="207" spans="3:22" x14ac:dyDescent="0.25">
      <c r="C207" t="s">
        <v>12</v>
      </c>
      <c r="H207" s="130"/>
      <c r="I207" s="131"/>
      <c r="J207" s="131"/>
      <c r="K207" s="131"/>
      <c r="L207" s="131"/>
      <c r="M207" s="131"/>
      <c r="N207" s="131"/>
      <c r="O207" s="131"/>
      <c r="P207" s="131"/>
      <c r="Q207" s="131"/>
      <c r="R207" s="131"/>
      <c r="S207" s="131"/>
      <c r="T207" s="131"/>
      <c r="U207" s="131"/>
      <c r="V207" s="35"/>
    </row>
    <row r="208" spans="3:22" x14ac:dyDescent="0.25">
      <c r="C208" t="s">
        <v>37</v>
      </c>
      <c r="H208" s="130"/>
      <c r="I208" s="131"/>
      <c r="J208" s="131"/>
      <c r="K208" s="131"/>
      <c r="L208" s="131"/>
      <c r="M208" s="131"/>
      <c r="N208" s="131"/>
      <c r="O208" s="131"/>
      <c r="P208" s="131"/>
      <c r="Q208" s="131"/>
      <c r="R208" s="131"/>
      <c r="S208" s="131"/>
      <c r="T208" s="131"/>
      <c r="U208" s="131"/>
      <c r="V208" s="35"/>
    </row>
    <row r="209" spans="3:22" x14ac:dyDescent="0.25">
      <c r="C209" t="s">
        <v>13</v>
      </c>
      <c r="H209" s="130"/>
      <c r="I209" s="131"/>
      <c r="J209" s="131"/>
      <c r="K209" s="131"/>
      <c r="L209" s="131"/>
      <c r="M209" s="131"/>
      <c r="N209" s="131"/>
      <c r="O209" s="131"/>
      <c r="P209" s="131"/>
      <c r="Q209" s="131"/>
      <c r="R209" s="131"/>
      <c r="S209" s="131"/>
      <c r="T209" s="131"/>
      <c r="U209" s="131"/>
      <c r="V209" s="35"/>
    </row>
    <row r="210" spans="3:22" x14ac:dyDescent="0.25">
      <c r="C210" t="s">
        <v>2</v>
      </c>
      <c r="H210" s="130"/>
      <c r="I210" s="131"/>
      <c r="J210" s="131"/>
      <c r="K210" s="131"/>
      <c r="L210" s="131"/>
      <c r="M210" s="131"/>
      <c r="N210" s="131"/>
      <c r="O210" s="131"/>
      <c r="P210" s="131"/>
      <c r="Q210" s="131"/>
      <c r="R210" s="131"/>
      <c r="S210" s="131"/>
      <c r="T210" s="131"/>
      <c r="U210" s="131"/>
      <c r="V210" s="35"/>
    </row>
    <row r="211" spans="3:22" ht="3.95" customHeight="1" x14ac:dyDescent="0.25">
      <c r="H211" s="130"/>
      <c r="I211" s="131"/>
      <c r="J211" s="131"/>
      <c r="K211" s="131"/>
      <c r="L211" s="131"/>
      <c r="M211" s="131"/>
      <c r="N211" s="131"/>
      <c r="O211" s="131"/>
      <c r="P211" s="131"/>
      <c r="Q211" s="131"/>
      <c r="R211" s="131"/>
      <c r="S211" s="131"/>
      <c r="T211" s="131"/>
      <c r="U211" s="131"/>
      <c r="V211" s="35"/>
    </row>
    <row r="212" spans="3:22" x14ac:dyDescent="0.25">
      <c r="C212" t="s">
        <v>52</v>
      </c>
      <c r="H212" s="130"/>
      <c r="I212" s="131"/>
      <c r="J212" s="131"/>
      <c r="K212" s="131"/>
      <c r="L212" s="131"/>
      <c r="M212" s="131"/>
      <c r="N212" s="131"/>
      <c r="O212" s="131"/>
      <c r="P212" s="131"/>
      <c r="Q212" s="131"/>
      <c r="R212" s="131"/>
      <c r="S212" s="131"/>
      <c r="T212" s="131"/>
      <c r="U212" s="131"/>
      <c r="V212" s="35"/>
    </row>
    <row r="213" spans="3:22" x14ac:dyDescent="0.25">
      <c r="C213" s="24" t="s">
        <v>54</v>
      </c>
      <c r="H213" s="130"/>
      <c r="I213" s="131"/>
      <c r="J213" s="131"/>
      <c r="K213" s="131"/>
      <c r="L213" s="131"/>
      <c r="M213" s="131"/>
      <c r="N213" s="131"/>
      <c r="O213" s="131"/>
      <c r="P213" s="131"/>
      <c r="Q213" s="131"/>
      <c r="R213" s="131"/>
      <c r="S213" s="131"/>
      <c r="T213" s="131"/>
      <c r="U213" s="131"/>
      <c r="V213" s="35"/>
    </row>
    <row r="214" spans="3:22" x14ac:dyDescent="0.25">
      <c r="C214" s="24"/>
      <c r="H214" s="130"/>
      <c r="I214" s="131"/>
      <c r="J214" s="131"/>
      <c r="K214" s="131"/>
      <c r="L214" s="131"/>
      <c r="M214" s="131"/>
      <c r="N214" s="131"/>
      <c r="O214" s="131"/>
      <c r="P214" s="131"/>
      <c r="Q214" s="131"/>
      <c r="R214" s="131"/>
      <c r="S214" s="131"/>
      <c r="T214" s="131"/>
      <c r="U214" s="131"/>
      <c r="V214" s="35"/>
    </row>
    <row r="215" spans="3:22" x14ac:dyDescent="0.25">
      <c r="C215" s="2" t="s">
        <v>266</v>
      </c>
      <c r="H215" s="130"/>
      <c r="I215" s="131"/>
      <c r="J215" s="131"/>
      <c r="K215" s="131"/>
      <c r="L215" s="131"/>
      <c r="M215" s="131"/>
      <c r="N215" s="131"/>
      <c r="O215" s="131"/>
      <c r="P215" s="131"/>
      <c r="Q215" s="131"/>
      <c r="R215" s="131"/>
      <c r="S215" s="131"/>
      <c r="T215" s="131"/>
      <c r="U215" s="131"/>
      <c r="V215" s="35"/>
    </row>
    <row r="216" spans="3:22" x14ac:dyDescent="0.25">
      <c r="C216" t="s">
        <v>11</v>
      </c>
      <c r="H216" s="130"/>
      <c r="I216" s="131"/>
      <c r="J216" s="131"/>
      <c r="K216" s="131"/>
      <c r="L216" s="131"/>
      <c r="M216" s="131"/>
      <c r="N216" s="131"/>
      <c r="O216" s="131"/>
      <c r="P216" s="131"/>
      <c r="Q216" s="131"/>
      <c r="R216" s="131"/>
      <c r="S216" s="131"/>
      <c r="T216" s="131"/>
      <c r="U216" s="131"/>
      <c r="V216" s="35"/>
    </row>
    <row r="217" spans="3:22" x14ac:dyDescent="0.25">
      <c r="C217" t="s">
        <v>12</v>
      </c>
      <c r="H217" s="130"/>
      <c r="I217" s="131"/>
      <c r="J217" s="131"/>
      <c r="K217" s="131"/>
      <c r="L217" s="131"/>
      <c r="M217" s="131"/>
      <c r="N217" s="131"/>
      <c r="O217" s="131"/>
      <c r="P217" s="131"/>
      <c r="Q217" s="131"/>
      <c r="R217" s="131"/>
      <c r="S217" s="131"/>
      <c r="T217" s="131"/>
      <c r="U217" s="131"/>
      <c r="V217" s="35"/>
    </row>
    <row r="218" spans="3:22" x14ac:dyDescent="0.25">
      <c r="C218" t="s">
        <v>37</v>
      </c>
      <c r="H218" s="130"/>
      <c r="I218" s="131"/>
      <c r="J218" s="131"/>
      <c r="K218" s="131"/>
      <c r="L218" s="131"/>
      <c r="M218" s="131"/>
      <c r="N218" s="131"/>
      <c r="O218" s="131"/>
      <c r="P218" s="131"/>
      <c r="Q218" s="131"/>
      <c r="R218" s="131"/>
      <c r="S218" s="131"/>
      <c r="T218" s="131"/>
      <c r="U218" s="131"/>
      <c r="V218" s="35"/>
    </row>
    <row r="219" spans="3:22" x14ac:dyDescent="0.25">
      <c r="C219" t="s">
        <v>13</v>
      </c>
      <c r="H219" s="130"/>
      <c r="I219" s="131"/>
      <c r="J219" s="131"/>
      <c r="K219" s="131"/>
      <c r="L219" s="131"/>
      <c r="M219" s="131"/>
      <c r="N219" s="131"/>
      <c r="O219" s="131"/>
      <c r="P219" s="131"/>
      <c r="Q219" s="131"/>
      <c r="R219" s="131"/>
      <c r="S219" s="131"/>
      <c r="T219" s="131"/>
      <c r="U219" s="131"/>
      <c r="V219" s="35"/>
    </row>
    <row r="220" spans="3:22" x14ac:dyDescent="0.25">
      <c r="C220" t="s">
        <v>2</v>
      </c>
      <c r="H220" s="130"/>
      <c r="I220" s="131"/>
      <c r="J220" s="131"/>
      <c r="K220" s="131"/>
      <c r="L220" s="131"/>
      <c r="M220" s="131"/>
      <c r="N220" s="131"/>
      <c r="O220" s="131"/>
      <c r="P220" s="131"/>
      <c r="Q220" s="131"/>
      <c r="R220" s="131"/>
      <c r="S220" s="131"/>
      <c r="T220" s="131"/>
      <c r="U220" s="131"/>
      <c r="V220" s="35"/>
    </row>
    <row r="221" spans="3:22" x14ac:dyDescent="0.25">
      <c r="C221" s="24"/>
      <c r="H221" s="130"/>
      <c r="I221" s="131"/>
      <c r="J221" s="131"/>
      <c r="K221" s="131"/>
      <c r="L221" s="131"/>
      <c r="M221" s="131"/>
      <c r="N221" s="131"/>
      <c r="O221" s="131"/>
      <c r="P221" s="131"/>
      <c r="Q221" s="131"/>
      <c r="R221" s="131"/>
      <c r="S221" s="131"/>
      <c r="T221" s="131"/>
      <c r="U221" s="131"/>
      <c r="V221" s="35"/>
    </row>
    <row r="222" spans="3:22" x14ac:dyDescent="0.25">
      <c r="C222" s="2" t="s">
        <v>221</v>
      </c>
      <c r="H222" s="130"/>
      <c r="I222" s="131"/>
      <c r="J222" s="131"/>
      <c r="K222" s="131"/>
      <c r="L222" s="131"/>
      <c r="M222" s="131"/>
      <c r="N222" s="131"/>
      <c r="O222" s="131"/>
      <c r="P222" s="131"/>
      <c r="Q222" s="131"/>
      <c r="R222" s="131"/>
      <c r="S222" s="131"/>
      <c r="T222" s="131"/>
      <c r="U222" s="131"/>
      <c r="V222" s="35"/>
    </row>
    <row r="223" spans="3:22" x14ac:dyDescent="0.25">
      <c r="C223" t="s">
        <v>11</v>
      </c>
      <c r="H223" s="130"/>
      <c r="I223" s="131"/>
      <c r="J223" s="131"/>
      <c r="K223" s="131"/>
      <c r="L223" s="131"/>
      <c r="M223" s="131"/>
      <c r="N223" s="131"/>
      <c r="O223" s="131"/>
      <c r="P223" s="131"/>
      <c r="Q223" s="131"/>
      <c r="R223" s="131"/>
      <c r="S223" s="131"/>
      <c r="T223" s="131"/>
      <c r="U223" s="131"/>
      <c r="V223" s="35"/>
    </row>
    <row r="224" spans="3:22" x14ac:dyDescent="0.25">
      <c r="C224" t="s">
        <v>12</v>
      </c>
      <c r="H224" s="130"/>
      <c r="I224" s="131"/>
      <c r="J224" s="131"/>
      <c r="K224" s="131"/>
      <c r="L224" s="131"/>
      <c r="M224" s="131"/>
      <c r="N224" s="131"/>
      <c r="O224" s="131"/>
      <c r="P224" s="131"/>
      <c r="Q224" s="131"/>
      <c r="R224" s="131"/>
      <c r="S224" s="131"/>
      <c r="T224" s="131"/>
      <c r="U224" s="131"/>
      <c r="V224" s="35"/>
    </row>
    <row r="225" spans="3:22" x14ac:dyDescent="0.25">
      <c r="C225" t="s">
        <v>37</v>
      </c>
      <c r="H225" s="135" t="s">
        <v>424</v>
      </c>
      <c r="I225" s="136"/>
      <c r="J225" s="136"/>
      <c r="K225" s="136"/>
      <c r="L225" s="136"/>
      <c r="M225" s="136"/>
      <c r="N225" s="136"/>
      <c r="O225" s="136"/>
      <c r="P225" s="136"/>
      <c r="Q225" s="136"/>
      <c r="R225" s="136"/>
      <c r="S225" s="136"/>
      <c r="T225" s="136"/>
      <c r="U225" s="136"/>
      <c r="V225" s="128"/>
    </row>
    <row r="226" spans="3:22" x14ac:dyDescent="0.25">
      <c r="H226" s="130"/>
      <c r="I226" s="131"/>
      <c r="J226" s="131"/>
      <c r="K226" s="131"/>
      <c r="L226" s="131"/>
      <c r="M226" s="131"/>
      <c r="N226" s="131"/>
      <c r="O226" s="131"/>
      <c r="P226" s="131"/>
      <c r="Q226" s="131"/>
      <c r="R226" s="131"/>
      <c r="S226" s="131"/>
      <c r="T226" s="131"/>
      <c r="U226" s="131"/>
      <c r="V226" s="35"/>
    </row>
    <row r="227" spans="3:22" x14ac:dyDescent="0.25">
      <c r="C227" s="2" t="s">
        <v>222</v>
      </c>
      <c r="H227" s="130"/>
      <c r="I227" s="131"/>
      <c r="J227" s="131"/>
      <c r="K227" s="131"/>
      <c r="L227" s="131"/>
      <c r="M227" s="131"/>
      <c r="N227" s="131"/>
      <c r="O227" s="131"/>
      <c r="P227" s="131"/>
      <c r="Q227" s="131"/>
      <c r="R227" s="131"/>
      <c r="S227" s="131"/>
      <c r="T227" s="131"/>
      <c r="U227" s="131"/>
      <c r="V227" s="35"/>
    </row>
    <row r="228" spans="3:22" x14ac:dyDescent="0.25">
      <c r="C228" t="s">
        <v>13</v>
      </c>
      <c r="H228" s="130"/>
      <c r="I228" s="131"/>
      <c r="J228" s="131"/>
      <c r="K228" s="131"/>
      <c r="L228" s="131"/>
      <c r="M228" s="131"/>
      <c r="N228" s="131"/>
      <c r="O228" s="131"/>
      <c r="P228" s="131"/>
      <c r="Q228" s="131"/>
      <c r="R228" s="131"/>
      <c r="S228" s="131"/>
      <c r="T228" s="131"/>
      <c r="U228" s="131"/>
      <c r="V228" s="35"/>
    </row>
    <row r="229" spans="3:22" x14ac:dyDescent="0.25">
      <c r="C229" t="s">
        <v>2</v>
      </c>
      <c r="H229" s="130"/>
      <c r="I229" s="131"/>
      <c r="J229" s="131"/>
      <c r="K229" s="131"/>
      <c r="L229" s="131"/>
      <c r="M229" s="131"/>
      <c r="N229" s="131"/>
      <c r="O229" s="131"/>
      <c r="P229" s="131"/>
      <c r="Q229" s="131"/>
      <c r="R229" s="131"/>
      <c r="S229" s="131"/>
      <c r="T229" s="131"/>
      <c r="U229" s="131"/>
      <c r="V229" s="35"/>
    </row>
    <row r="230" spans="3:22" x14ac:dyDescent="0.25">
      <c r="H230" s="130"/>
      <c r="I230" s="131"/>
      <c r="J230" s="131"/>
      <c r="K230" s="131"/>
      <c r="L230" s="131"/>
      <c r="M230" s="131"/>
      <c r="N230" s="131"/>
      <c r="O230" s="131"/>
      <c r="P230" s="131"/>
      <c r="Q230" s="131"/>
      <c r="R230" s="131"/>
      <c r="S230" s="131"/>
      <c r="T230" s="131"/>
      <c r="U230" s="131"/>
      <c r="V230" s="35"/>
    </row>
    <row r="231" spans="3:22" x14ac:dyDescent="0.25">
      <c r="C231" s="2" t="s">
        <v>223</v>
      </c>
      <c r="H231" s="130"/>
      <c r="I231" s="131"/>
      <c r="J231" s="131"/>
      <c r="K231" s="131"/>
      <c r="L231" s="131"/>
      <c r="M231" s="131"/>
      <c r="N231" s="131"/>
      <c r="O231" s="131"/>
      <c r="P231" s="131"/>
      <c r="Q231" s="131"/>
      <c r="R231" s="131"/>
      <c r="S231" s="131"/>
      <c r="T231" s="131"/>
      <c r="U231" s="131"/>
      <c r="V231" s="35"/>
    </row>
    <row r="232" spans="3:22" x14ac:dyDescent="0.25">
      <c r="C232" t="s">
        <v>11</v>
      </c>
      <c r="H232" s="130"/>
      <c r="I232" s="131"/>
      <c r="J232" s="131"/>
      <c r="K232" s="131"/>
      <c r="L232" s="131"/>
      <c r="M232" s="131"/>
      <c r="N232" s="131"/>
      <c r="O232" s="131"/>
      <c r="P232" s="131"/>
      <c r="Q232" s="131"/>
      <c r="R232" s="131"/>
      <c r="S232" s="131"/>
      <c r="T232" s="131"/>
      <c r="U232" s="131"/>
      <c r="V232" s="35"/>
    </row>
    <row r="233" spans="3:22" x14ac:dyDescent="0.25">
      <c r="C233" t="s">
        <v>12</v>
      </c>
      <c r="H233" s="130"/>
      <c r="I233" s="131"/>
      <c r="J233" s="131"/>
      <c r="K233" s="131"/>
      <c r="L233" s="131"/>
      <c r="M233" s="131"/>
      <c r="N233" s="131"/>
      <c r="O233" s="131"/>
      <c r="P233" s="131"/>
      <c r="Q233" s="131"/>
      <c r="R233" s="131"/>
      <c r="S233" s="131"/>
      <c r="T233" s="131"/>
      <c r="U233" s="131"/>
      <c r="V233" s="35"/>
    </row>
    <row r="234" spans="3:22" x14ac:dyDescent="0.25">
      <c r="C234" t="s">
        <v>37</v>
      </c>
      <c r="H234" s="130"/>
      <c r="I234" s="131"/>
      <c r="J234" s="131"/>
      <c r="K234" s="131"/>
      <c r="L234" s="131"/>
      <c r="M234" s="131"/>
      <c r="N234" s="131"/>
      <c r="O234" s="131"/>
      <c r="P234" s="131"/>
      <c r="Q234" s="131"/>
      <c r="R234" s="131"/>
      <c r="S234" s="131"/>
      <c r="T234" s="131"/>
      <c r="U234" s="131"/>
      <c r="V234" s="35"/>
    </row>
    <row r="235" spans="3:22" ht="3.95" customHeight="1" x14ac:dyDescent="0.25">
      <c r="H235" s="130"/>
      <c r="I235" s="131"/>
      <c r="J235" s="131"/>
      <c r="K235" s="131"/>
      <c r="L235" s="131"/>
      <c r="M235" s="131"/>
      <c r="N235" s="131"/>
      <c r="O235" s="131"/>
      <c r="P235" s="131"/>
      <c r="Q235" s="131"/>
      <c r="R235" s="131"/>
      <c r="S235" s="131"/>
      <c r="T235" s="131"/>
      <c r="U235" s="131"/>
      <c r="V235" s="35"/>
    </row>
    <row r="236" spans="3:22" x14ac:dyDescent="0.25">
      <c r="C236" t="s">
        <v>52</v>
      </c>
      <c r="H236" s="130"/>
      <c r="I236" s="131"/>
      <c r="J236" s="131"/>
      <c r="K236" s="131"/>
      <c r="L236" s="131"/>
      <c r="M236" s="131"/>
      <c r="N236" s="131"/>
      <c r="O236" s="131"/>
      <c r="P236" s="131"/>
      <c r="Q236" s="131"/>
      <c r="R236" s="131"/>
      <c r="S236" s="131"/>
      <c r="T236" s="131"/>
      <c r="U236" s="131"/>
      <c r="V236" s="35"/>
    </row>
    <row r="237" spans="3:22" x14ac:dyDescent="0.25">
      <c r="H237" s="130"/>
      <c r="I237" s="131"/>
      <c r="J237" s="131"/>
      <c r="K237" s="131"/>
      <c r="L237" s="131"/>
      <c r="M237" s="131"/>
      <c r="N237" s="131"/>
      <c r="O237" s="131"/>
      <c r="P237" s="131"/>
      <c r="Q237" s="131"/>
      <c r="R237" s="131"/>
      <c r="S237" s="131"/>
      <c r="T237" s="131"/>
      <c r="U237" s="131"/>
      <c r="V237" s="35"/>
    </row>
    <row r="238" spans="3:22" x14ac:dyDescent="0.25">
      <c r="C238" t="s">
        <v>224</v>
      </c>
      <c r="H238" s="130"/>
      <c r="I238" s="131"/>
      <c r="J238" s="131"/>
      <c r="K238" s="131"/>
      <c r="L238" s="131"/>
      <c r="M238" s="131"/>
      <c r="N238" s="131"/>
      <c r="O238" s="131"/>
      <c r="P238" s="131"/>
      <c r="Q238" s="131"/>
      <c r="R238" s="131"/>
      <c r="S238" s="131"/>
      <c r="T238" s="131"/>
      <c r="U238" s="131"/>
      <c r="V238" s="35"/>
    </row>
    <row r="239" spans="3:22" x14ac:dyDescent="0.25">
      <c r="H239" s="130"/>
      <c r="I239" s="131"/>
      <c r="J239" s="131"/>
      <c r="K239" s="131"/>
      <c r="L239" s="131"/>
      <c r="M239" s="131"/>
      <c r="N239" s="131"/>
      <c r="O239" s="131"/>
      <c r="P239" s="131"/>
      <c r="Q239" s="131"/>
      <c r="R239" s="131"/>
      <c r="S239" s="131"/>
      <c r="T239" s="131"/>
      <c r="U239" s="131"/>
      <c r="V239" s="35"/>
    </row>
    <row r="240" spans="3:22" x14ac:dyDescent="0.25">
      <c r="C240" s="2" t="s">
        <v>225</v>
      </c>
      <c r="H240" s="130"/>
      <c r="I240" s="131"/>
      <c r="J240" s="131"/>
      <c r="K240" s="131"/>
      <c r="L240" s="131"/>
      <c r="M240" s="131"/>
      <c r="N240" s="131"/>
      <c r="O240" s="131"/>
      <c r="P240" s="131"/>
      <c r="Q240" s="131"/>
      <c r="R240" s="131"/>
      <c r="S240" s="131"/>
      <c r="T240" s="131"/>
      <c r="U240" s="131"/>
      <c r="V240" s="35"/>
    </row>
    <row r="241" spans="3:22" x14ac:dyDescent="0.25">
      <c r="C241" t="s">
        <v>13</v>
      </c>
      <c r="H241" s="130"/>
      <c r="I241" s="131"/>
      <c r="J241" s="131"/>
      <c r="K241" s="131"/>
      <c r="L241" s="131"/>
      <c r="M241" s="131"/>
      <c r="N241" s="131"/>
      <c r="O241" s="131"/>
      <c r="P241" s="131"/>
      <c r="Q241" s="131"/>
      <c r="R241" s="131"/>
      <c r="S241" s="131"/>
      <c r="T241" s="131"/>
      <c r="U241" s="131"/>
      <c r="V241" s="35"/>
    </row>
    <row r="242" spans="3:22" x14ac:dyDescent="0.25">
      <c r="C242" t="s">
        <v>2</v>
      </c>
      <c r="H242" s="130"/>
      <c r="I242" s="131"/>
      <c r="J242" s="131"/>
      <c r="K242" s="131"/>
      <c r="L242" s="131"/>
      <c r="M242" s="131"/>
      <c r="N242" s="131"/>
      <c r="O242" s="131"/>
      <c r="P242" s="131"/>
      <c r="Q242" s="131"/>
      <c r="R242" s="131"/>
      <c r="S242" s="131"/>
      <c r="T242" s="131"/>
      <c r="U242" s="131"/>
      <c r="V242" s="35"/>
    </row>
    <row r="243" spans="3:22" x14ac:dyDescent="0.25">
      <c r="H243" s="130"/>
      <c r="I243" s="131"/>
      <c r="J243" s="131"/>
      <c r="K243" s="131"/>
      <c r="L243" s="131"/>
      <c r="M243" s="131"/>
      <c r="N243" s="131"/>
      <c r="O243" s="131"/>
      <c r="P243" s="131"/>
      <c r="Q243" s="131"/>
      <c r="R243" s="131"/>
      <c r="S243" s="131"/>
      <c r="T243" s="131"/>
      <c r="U243" s="131"/>
      <c r="V243" s="35"/>
    </row>
    <row r="244" spans="3:22" x14ac:dyDescent="0.25">
      <c r="C244" t="s">
        <v>226</v>
      </c>
      <c r="H244" s="130"/>
      <c r="I244" s="131"/>
      <c r="J244" s="131"/>
      <c r="K244" s="131"/>
      <c r="L244" s="131"/>
      <c r="M244" s="131"/>
      <c r="N244" s="131"/>
      <c r="O244" s="131"/>
      <c r="P244" s="131"/>
      <c r="Q244" s="131"/>
      <c r="R244" s="131"/>
      <c r="S244" s="131"/>
      <c r="T244" s="131"/>
      <c r="U244" s="131"/>
      <c r="V244" s="35"/>
    </row>
    <row r="245" spans="3:22" x14ac:dyDescent="0.25">
      <c r="C245" s="3" t="s">
        <v>227</v>
      </c>
      <c r="H245" s="132"/>
      <c r="I245" s="133"/>
      <c r="J245" s="133"/>
      <c r="K245" s="133"/>
      <c r="L245" s="133"/>
      <c r="M245" s="133"/>
      <c r="N245" s="133"/>
      <c r="O245" s="133"/>
      <c r="P245" s="133"/>
      <c r="Q245" s="133"/>
      <c r="R245" s="133"/>
      <c r="S245" s="133"/>
      <c r="T245" s="133"/>
      <c r="U245" s="133"/>
      <c r="V245" s="134"/>
    </row>
  </sheetData>
  <dataValidations count="2">
    <dataValidation type="list" allowBlank="1" showInputMessage="1" showErrorMessage="1" sqref="G20 G96 G90 G84 G78 G102 M20 G65 G59 G52 G46 G39 G33 G27 G71 G127 G121 G115 G109 G133 S20" xr:uid="{7C0DB3BE-CB01-42D4-8D52-E969F35221B1}">
      <formula1>$C$17:$C$19</formula1>
    </dataValidation>
    <dataValidation type="list" allowBlank="1" showInputMessage="1" showErrorMessage="1" sqref="G5 G11 G8" xr:uid="{5AF6FC43-3657-4953-A297-E1B8F549C05E}">
      <formula1>$C$186:$C$191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8BE921C-E338-4FE8-908D-EA2E4705CA90}">
          <x14:formula1>
            <xm:f>'Lookup data'!$C$4:$C$11</xm:f>
          </x14:formula1>
          <xm:sqref>G4 G7 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AFBA-DCC3-4EC5-ACC8-96FE7D3DAB03}">
  <sheetPr>
    <tabColor theme="4"/>
  </sheetPr>
  <dimension ref="A1:BW482"/>
  <sheetViews>
    <sheetView workbookViewId="0">
      <pane xSplit="2" ySplit="3" topLeftCell="C4" activePane="bottomRight" state="frozen"/>
      <selection pane="topRight" activeCell="C1" sqref="C1"/>
      <selection pane="bottomLeft" activeCell="A3" sqref="A3"/>
      <selection pane="bottomRight" activeCell="C4" sqref="C4"/>
    </sheetView>
  </sheetViews>
  <sheetFormatPr defaultRowHeight="15" x14ac:dyDescent="0.25"/>
  <cols>
    <col min="2" max="2" width="39.85546875" customWidth="1"/>
    <col min="3" max="3" width="12.5703125" customWidth="1"/>
    <col min="4" max="71" width="9.7109375" customWidth="1"/>
  </cols>
  <sheetData>
    <row r="1" spans="1:72" x14ac:dyDescent="0.25">
      <c r="AC1" s="31"/>
    </row>
    <row r="2" spans="1:72" ht="17.25" x14ac:dyDescent="0.4">
      <c r="B2" s="54" t="s">
        <v>197</v>
      </c>
      <c r="C2" s="54"/>
      <c r="D2" s="55" t="s">
        <v>196</v>
      </c>
      <c r="E2" s="55"/>
      <c r="F2" s="55"/>
      <c r="G2" s="55"/>
      <c r="H2" s="55"/>
      <c r="I2" s="55"/>
      <c r="J2" s="55"/>
      <c r="K2" s="55"/>
      <c r="L2" s="55"/>
      <c r="M2" s="55"/>
      <c r="N2" s="55"/>
      <c r="O2" s="55"/>
      <c r="P2" s="55"/>
      <c r="Q2" s="55"/>
      <c r="R2" s="55"/>
      <c r="S2" s="55"/>
      <c r="T2" s="55"/>
      <c r="U2" s="55"/>
      <c r="V2" s="55"/>
      <c r="W2" s="55"/>
      <c r="X2" s="55"/>
      <c r="Y2" s="55"/>
      <c r="Z2" s="55"/>
      <c r="AA2" s="55"/>
      <c r="AB2" s="55"/>
      <c r="AC2" s="56"/>
      <c r="AD2" s="55" t="s">
        <v>198</v>
      </c>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row>
    <row r="3" spans="1:72" x14ac:dyDescent="0.25">
      <c r="B3" s="54"/>
      <c r="C3" s="54"/>
      <c r="D3" s="57" t="s">
        <v>31</v>
      </c>
      <c r="E3" s="57" t="s">
        <v>30</v>
      </c>
      <c r="F3" s="57" t="s">
        <v>29</v>
      </c>
      <c r="G3" s="57" t="s">
        <v>28</v>
      </c>
      <c r="H3" s="57" t="s">
        <v>27</v>
      </c>
      <c r="I3" s="57" t="s">
        <v>26</v>
      </c>
      <c r="J3" s="57" t="s">
        <v>25</v>
      </c>
      <c r="K3" s="57" t="s">
        <v>24</v>
      </c>
      <c r="L3" s="57" t="s">
        <v>23</v>
      </c>
      <c r="M3" s="57" t="s">
        <v>22</v>
      </c>
      <c r="N3" s="57" t="s">
        <v>21</v>
      </c>
      <c r="O3" s="57" t="s">
        <v>20</v>
      </c>
      <c r="P3" s="57" t="s">
        <v>19</v>
      </c>
      <c r="Q3" s="57" t="s">
        <v>18</v>
      </c>
      <c r="R3" s="57" t="s">
        <v>17</v>
      </c>
      <c r="S3" s="57" t="s">
        <v>16</v>
      </c>
      <c r="T3" s="57" t="s">
        <v>15</v>
      </c>
      <c r="U3" s="57" t="s">
        <v>10</v>
      </c>
      <c r="V3" s="57" t="s">
        <v>9</v>
      </c>
      <c r="W3" s="57" t="s">
        <v>8</v>
      </c>
      <c r="X3" s="57" t="s">
        <v>7</v>
      </c>
      <c r="Y3" s="57" t="s">
        <v>6</v>
      </c>
      <c r="Z3" s="57" t="s">
        <v>5</v>
      </c>
      <c r="AA3" s="57" t="s">
        <v>4</v>
      </c>
      <c r="AB3" s="57" t="s">
        <v>3</v>
      </c>
      <c r="AC3" s="58" t="s">
        <v>0</v>
      </c>
      <c r="AD3" s="57" t="s">
        <v>86</v>
      </c>
      <c r="AE3" s="48" t="s">
        <v>87</v>
      </c>
      <c r="AF3" s="48" t="s">
        <v>88</v>
      </c>
      <c r="AG3" s="48" t="s">
        <v>89</v>
      </c>
      <c r="AH3" s="48" t="s">
        <v>90</v>
      </c>
      <c r="AI3" s="48" t="s">
        <v>91</v>
      </c>
      <c r="AJ3" s="48" t="s">
        <v>92</v>
      </c>
      <c r="AK3" s="48" t="s">
        <v>93</v>
      </c>
      <c r="AL3" s="48" t="s">
        <v>94</v>
      </c>
      <c r="AM3" s="48" t="s">
        <v>95</v>
      </c>
      <c r="AN3" s="48" t="s">
        <v>96</v>
      </c>
      <c r="AO3" s="48" t="s">
        <v>97</v>
      </c>
      <c r="AP3" s="48" t="s">
        <v>98</v>
      </c>
      <c r="AQ3" s="48" t="s">
        <v>99</v>
      </c>
      <c r="AR3" s="48" t="s">
        <v>100</v>
      </c>
      <c r="AS3" s="48" t="s">
        <v>101</v>
      </c>
      <c r="AT3" s="48" t="s">
        <v>102</v>
      </c>
      <c r="AU3" s="48" t="s">
        <v>103</v>
      </c>
      <c r="AV3" s="48" t="s">
        <v>104</v>
      </c>
      <c r="AW3" s="48" t="s">
        <v>105</v>
      </c>
      <c r="AX3" s="48" t="s">
        <v>106</v>
      </c>
      <c r="AY3" s="48" t="s">
        <v>107</v>
      </c>
      <c r="AZ3" s="48" t="s">
        <v>108</v>
      </c>
      <c r="BA3" s="48" t="s">
        <v>109</v>
      </c>
      <c r="BB3" s="48" t="s">
        <v>110</v>
      </c>
      <c r="BC3" s="48" t="s">
        <v>111</v>
      </c>
      <c r="BD3" s="48" t="s">
        <v>112</v>
      </c>
      <c r="BE3" s="48" t="s">
        <v>113</v>
      </c>
      <c r="BF3" s="48" t="s">
        <v>114</v>
      </c>
      <c r="BG3" s="48" t="s">
        <v>115</v>
      </c>
      <c r="BH3" s="48" t="s">
        <v>116</v>
      </c>
      <c r="BI3" s="48" t="s">
        <v>117</v>
      </c>
      <c r="BJ3" s="48" t="s">
        <v>118</v>
      </c>
      <c r="BK3" s="48" t="s">
        <v>119</v>
      </c>
      <c r="BL3" s="48" t="s">
        <v>120</v>
      </c>
      <c r="BM3" s="48" t="s">
        <v>121</v>
      </c>
      <c r="BN3" s="48" t="s">
        <v>122</v>
      </c>
      <c r="BO3" s="48" t="s">
        <v>123</v>
      </c>
      <c r="BP3" s="48" t="s">
        <v>149</v>
      </c>
      <c r="BQ3" s="48" t="s">
        <v>150</v>
      </c>
      <c r="BR3" s="48" t="s">
        <v>151</v>
      </c>
      <c r="BS3" s="48" t="s">
        <v>152</v>
      </c>
    </row>
    <row r="4" spans="1:72" x14ac:dyDescent="0.25">
      <c r="D4" s="23">
        <f t="shared" ref="D4:AC4" si="0">ROUND(RIGHT(D3,4),0)</f>
        <v>2018</v>
      </c>
      <c r="E4" s="23">
        <f t="shared" si="0"/>
        <v>2018</v>
      </c>
      <c r="F4" s="23">
        <f t="shared" si="0"/>
        <v>2018</v>
      </c>
      <c r="G4" s="23">
        <f t="shared" si="0"/>
        <v>2018</v>
      </c>
      <c r="H4" s="23">
        <f t="shared" si="0"/>
        <v>2019</v>
      </c>
      <c r="I4" s="23">
        <f t="shared" si="0"/>
        <v>2019</v>
      </c>
      <c r="J4" s="23">
        <f t="shared" si="0"/>
        <v>2019</v>
      </c>
      <c r="K4" s="23">
        <f t="shared" si="0"/>
        <v>2019</v>
      </c>
      <c r="L4" s="23">
        <f t="shared" si="0"/>
        <v>2020</v>
      </c>
      <c r="M4" s="23">
        <f t="shared" si="0"/>
        <v>2020</v>
      </c>
      <c r="N4" s="23">
        <f t="shared" si="0"/>
        <v>2020</v>
      </c>
      <c r="O4" s="23">
        <f t="shared" si="0"/>
        <v>2020</v>
      </c>
      <c r="P4" s="23">
        <f t="shared" si="0"/>
        <v>2021</v>
      </c>
      <c r="Q4" s="23">
        <f t="shared" si="0"/>
        <v>2021</v>
      </c>
      <c r="R4" s="23">
        <f t="shared" si="0"/>
        <v>2021</v>
      </c>
      <c r="S4" s="23">
        <f t="shared" si="0"/>
        <v>2021</v>
      </c>
      <c r="T4" s="23">
        <f t="shared" si="0"/>
        <v>2022</v>
      </c>
      <c r="U4" s="23">
        <f t="shared" si="0"/>
        <v>2022</v>
      </c>
      <c r="V4" s="23">
        <f t="shared" si="0"/>
        <v>2022</v>
      </c>
      <c r="W4" s="23">
        <f t="shared" si="0"/>
        <v>2022</v>
      </c>
      <c r="X4" s="23">
        <f t="shared" si="0"/>
        <v>2023</v>
      </c>
      <c r="Y4" s="23">
        <f t="shared" si="0"/>
        <v>2023</v>
      </c>
      <c r="Z4" s="23">
        <f t="shared" si="0"/>
        <v>2023</v>
      </c>
      <c r="AA4" s="23">
        <f t="shared" si="0"/>
        <v>2023</v>
      </c>
      <c r="AB4" s="23">
        <f t="shared" si="0"/>
        <v>2024</v>
      </c>
      <c r="AC4" s="111">
        <f t="shared" si="0"/>
        <v>2024</v>
      </c>
      <c r="AD4" s="23">
        <f>ROUND(RIGHT(AD3,4),0)</f>
        <v>2024</v>
      </c>
      <c r="AE4" s="23">
        <f t="shared" ref="AE4:BS4" si="1">ROUND(RIGHT(AE3,4),0)</f>
        <v>2024</v>
      </c>
      <c r="AF4" s="23">
        <f t="shared" si="1"/>
        <v>2025</v>
      </c>
      <c r="AG4" s="23">
        <f t="shared" si="1"/>
        <v>2025</v>
      </c>
      <c r="AH4" s="23">
        <f t="shared" si="1"/>
        <v>2025</v>
      </c>
      <c r="AI4" s="23">
        <f t="shared" si="1"/>
        <v>2025</v>
      </c>
      <c r="AJ4" s="23">
        <f t="shared" si="1"/>
        <v>2026</v>
      </c>
      <c r="AK4" s="23">
        <f t="shared" si="1"/>
        <v>2026</v>
      </c>
      <c r="AL4" s="23">
        <f t="shared" si="1"/>
        <v>2026</v>
      </c>
      <c r="AM4" s="23">
        <f t="shared" si="1"/>
        <v>2026</v>
      </c>
      <c r="AN4" s="23">
        <f t="shared" si="1"/>
        <v>2027</v>
      </c>
      <c r="AO4" s="23">
        <f t="shared" si="1"/>
        <v>2027</v>
      </c>
      <c r="AP4" s="23">
        <f t="shared" si="1"/>
        <v>2027</v>
      </c>
      <c r="AQ4" s="23">
        <f t="shared" si="1"/>
        <v>2027</v>
      </c>
      <c r="AR4" s="23">
        <f t="shared" si="1"/>
        <v>2028</v>
      </c>
      <c r="AS4" s="23">
        <f t="shared" si="1"/>
        <v>2028</v>
      </c>
      <c r="AT4" s="23">
        <f t="shared" si="1"/>
        <v>2028</v>
      </c>
      <c r="AU4" s="23">
        <f t="shared" si="1"/>
        <v>2028</v>
      </c>
      <c r="AV4" s="23">
        <f t="shared" si="1"/>
        <v>2029</v>
      </c>
      <c r="AW4" s="23">
        <f t="shared" si="1"/>
        <v>2029</v>
      </c>
      <c r="AX4" s="23">
        <f t="shared" si="1"/>
        <v>2029</v>
      </c>
      <c r="AY4" s="23">
        <f t="shared" si="1"/>
        <v>2029</v>
      </c>
      <c r="AZ4" s="23">
        <f t="shared" si="1"/>
        <v>2030</v>
      </c>
      <c r="BA4" s="23">
        <f t="shared" si="1"/>
        <v>2030</v>
      </c>
      <c r="BB4" s="23">
        <f t="shared" si="1"/>
        <v>2030</v>
      </c>
      <c r="BC4" s="23">
        <f t="shared" si="1"/>
        <v>2030</v>
      </c>
      <c r="BD4" s="23">
        <f t="shared" si="1"/>
        <v>2031</v>
      </c>
      <c r="BE4" s="23">
        <f t="shared" si="1"/>
        <v>2031</v>
      </c>
      <c r="BF4" s="23">
        <f t="shared" si="1"/>
        <v>2031</v>
      </c>
      <c r="BG4" s="23">
        <f t="shared" si="1"/>
        <v>2031</v>
      </c>
      <c r="BH4" s="23">
        <f t="shared" si="1"/>
        <v>2032</v>
      </c>
      <c r="BI4" s="23">
        <f t="shared" si="1"/>
        <v>2032</v>
      </c>
      <c r="BJ4" s="23">
        <f t="shared" si="1"/>
        <v>2032</v>
      </c>
      <c r="BK4" s="23">
        <f t="shared" si="1"/>
        <v>2032</v>
      </c>
      <c r="BL4" s="23">
        <f t="shared" si="1"/>
        <v>2033</v>
      </c>
      <c r="BM4" s="23">
        <f t="shared" si="1"/>
        <v>2033</v>
      </c>
      <c r="BN4" s="23">
        <f t="shared" si="1"/>
        <v>2033</v>
      </c>
      <c r="BO4" s="23">
        <f t="shared" si="1"/>
        <v>2033</v>
      </c>
      <c r="BP4" s="23">
        <f t="shared" si="1"/>
        <v>2034</v>
      </c>
      <c r="BQ4" s="23">
        <f t="shared" si="1"/>
        <v>2034</v>
      </c>
      <c r="BR4" s="23">
        <f t="shared" si="1"/>
        <v>2034</v>
      </c>
      <c r="BS4" s="23">
        <f t="shared" si="1"/>
        <v>2034</v>
      </c>
    </row>
    <row r="5" spans="1:72" x14ac:dyDescent="0.25">
      <c r="A5" t="s">
        <v>212</v>
      </c>
      <c r="AC5" s="31"/>
      <c r="BT5" t="s">
        <v>212</v>
      </c>
    </row>
    <row r="6" spans="1:72" x14ac:dyDescent="0.25">
      <c r="B6" s="8" t="s">
        <v>46</v>
      </c>
      <c r="C6" s="7"/>
      <c r="D6" s="7"/>
      <c r="E6" s="7"/>
      <c r="F6" s="7"/>
      <c r="G6" s="7"/>
      <c r="H6" s="7"/>
      <c r="I6" s="7"/>
      <c r="J6" s="7"/>
      <c r="K6" s="7"/>
      <c r="L6" s="7"/>
      <c r="M6" s="7"/>
      <c r="N6" s="7"/>
      <c r="O6" s="7"/>
      <c r="P6" s="7"/>
      <c r="Q6" s="7"/>
      <c r="R6" s="7"/>
      <c r="S6" s="7"/>
      <c r="T6" s="7"/>
      <c r="U6" s="7"/>
      <c r="V6" s="7"/>
      <c r="W6" s="7"/>
      <c r="X6" s="7"/>
      <c r="Y6" s="7"/>
      <c r="Z6" s="7"/>
      <c r="AA6" s="7"/>
      <c r="AB6" s="7"/>
      <c r="AC6" s="32"/>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2" x14ac:dyDescent="0.25">
      <c r="B7" s="2"/>
      <c r="AC7" s="31"/>
    </row>
    <row r="8" spans="1:72" s="17" customFormat="1" x14ac:dyDescent="0.25">
      <c r="B8" s="59" t="s">
        <v>14</v>
      </c>
      <c r="C8" s="53"/>
      <c r="D8" s="53"/>
      <c r="E8" s="53"/>
      <c r="F8" s="53"/>
      <c r="G8" s="53"/>
      <c r="H8" s="53"/>
      <c r="I8" s="53"/>
      <c r="J8" s="53"/>
      <c r="K8" s="53"/>
      <c r="L8" s="53"/>
      <c r="M8" s="53"/>
      <c r="N8" s="53"/>
      <c r="O8" s="53"/>
      <c r="P8" s="53"/>
      <c r="Q8" s="53"/>
      <c r="R8" s="53"/>
      <c r="S8" s="53"/>
      <c r="T8" s="53"/>
      <c r="U8" s="53"/>
      <c r="V8" s="53"/>
      <c r="W8" s="53"/>
      <c r="X8" s="53"/>
      <c r="Y8" s="53"/>
      <c r="Z8" s="53"/>
      <c r="AA8" s="53"/>
      <c r="AB8" s="53"/>
      <c r="AC8" s="60"/>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row>
    <row r="9" spans="1:72" x14ac:dyDescent="0.25">
      <c r="Q9" s="4"/>
      <c r="AC9" s="31"/>
    </row>
    <row r="10" spans="1:72" x14ac:dyDescent="0.25">
      <c r="B10" s="6" t="s">
        <v>203</v>
      </c>
      <c r="C10" s="19"/>
      <c r="D10" s="19"/>
      <c r="E10" s="19"/>
      <c r="F10" s="19"/>
      <c r="G10" s="19"/>
      <c r="H10" s="19"/>
      <c r="I10" s="19"/>
      <c r="J10" s="19"/>
      <c r="K10" s="19"/>
      <c r="L10" s="19"/>
      <c r="M10" s="19"/>
      <c r="N10" s="19"/>
      <c r="O10" s="19"/>
      <c r="P10" s="19"/>
      <c r="Q10" s="61"/>
      <c r="R10" s="19"/>
      <c r="S10" s="19"/>
      <c r="T10" s="19"/>
      <c r="U10" s="19"/>
      <c r="V10" s="19"/>
      <c r="W10" s="19"/>
      <c r="X10" s="19"/>
      <c r="Y10" s="19"/>
      <c r="Z10" s="19"/>
      <c r="AA10" s="19"/>
      <c r="AB10" s="19"/>
      <c r="AC10" s="35"/>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2" x14ac:dyDescent="0.25">
      <c r="Q11" s="4"/>
      <c r="AC11" s="31"/>
    </row>
    <row r="12" spans="1:72" x14ac:dyDescent="0.25">
      <c r="B12" t="s">
        <v>76</v>
      </c>
      <c r="D12" s="129"/>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5"/>
    </row>
    <row r="13" spans="1:72" x14ac:dyDescent="0.25">
      <c r="B13" s="24" t="s">
        <v>54</v>
      </c>
      <c r="D13" s="130"/>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35"/>
    </row>
    <row r="14" spans="1:72" x14ac:dyDescent="0.25">
      <c r="D14" s="130"/>
      <c r="E14" s="131"/>
      <c r="F14" s="131"/>
      <c r="G14" s="131"/>
      <c r="H14" s="131"/>
      <c r="I14" s="131"/>
      <c r="J14" s="131"/>
      <c r="K14" s="131"/>
      <c r="L14" s="131"/>
      <c r="M14" s="131"/>
      <c r="N14" s="131"/>
      <c r="O14" s="131"/>
      <c r="P14" s="131"/>
      <c r="Q14" s="131"/>
      <c r="R14" s="131"/>
      <c r="S14" s="131"/>
      <c r="T14" s="19"/>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35"/>
    </row>
    <row r="15" spans="1:72" x14ac:dyDescent="0.25">
      <c r="B15" t="s">
        <v>199</v>
      </c>
      <c r="D15" s="130"/>
      <c r="E15" s="131"/>
      <c r="F15" s="131"/>
      <c r="G15" s="131"/>
      <c r="H15" s="131"/>
      <c r="I15" s="131"/>
      <c r="J15" s="131"/>
      <c r="K15" s="131"/>
      <c r="L15" s="131"/>
      <c r="M15" s="131"/>
      <c r="N15" s="131"/>
      <c r="O15" s="131"/>
      <c r="P15" s="131"/>
      <c r="Q15" s="131"/>
      <c r="R15" s="131"/>
      <c r="S15" s="131"/>
      <c r="T15" s="19"/>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35"/>
    </row>
    <row r="16" spans="1:72" ht="15.75" thickBot="1" x14ac:dyDescent="0.3">
      <c r="B16" s="24" t="s">
        <v>55</v>
      </c>
      <c r="D16" s="130"/>
      <c r="E16" s="137"/>
      <c r="F16" s="136"/>
      <c r="G16" s="136"/>
      <c r="H16" s="136"/>
      <c r="I16" s="136"/>
      <c r="J16" s="136"/>
      <c r="K16" s="136"/>
      <c r="L16" s="136"/>
      <c r="M16" s="131"/>
      <c r="N16" s="131"/>
      <c r="O16" s="131"/>
      <c r="P16" s="131"/>
      <c r="Q16" s="131"/>
      <c r="R16" s="136"/>
      <c r="S16" s="136"/>
      <c r="T16" s="19"/>
      <c r="U16" s="136"/>
      <c r="V16" s="136"/>
      <c r="W16" s="136"/>
      <c r="X16" s="136"/>
      <c r="Y16" s="136"/>
      <c r="Z16" s="136"/>
      <c r="AA16" s="136"/>
      <c r="AB16" s="136"/>
      <c r="AC16" s="136"/>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35"/>
    </row>
    <row r="17" spans="2:71" ht="15.75" thickTop="1" x14ac:dyDescent="0.25">
      <c r="B17" s="3"/>
      <c r="D17" s="130"/>
      <c r="E17" s="115" t="s">
        <v>423</v>
      </c>
      <c r="F17" s="116"/>
      <c r="G17" s="116"/>
      <c r="H17" s="116"/>
      <c r="I17" s="116"/>
      <c r="J17" s="116"/>
      <c r="K17" s="116"/>
      <c r="L17" s="116"/>
      <c r="M17" s="116"/>
      <c r="N17" s="117"/>
      <c r="O17" s="131"/>
      <c r="P17" s="131"/>
      <c r="Q17" s="131"/>
      <c r="R17" s="137"/>
      <c r="S17" s="136"/>
      <c r="T17" s="19"/>
      <c r="U17" s="137"/>
      <c r="V17" s="137"/>
      <c r="W17" s="137"/>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35"/>
    </row>
    <row r="18" spans="2:71" ht="15.75" thickBot="1" x14ac:dyDescent="0.3">
      <c r="B18" t="s">
        <v>125</v>
      </c>
      <c r="D18" s="130"/>
      <c r="E18" s="118" t="s">
        <v>422</v>
      </c>
      <c r="F18" s="119"/>
      <c r="G18" s="119"/>
      <c r="H18" s="119"/>
      <c r="I18" s="119"/>
      <c r="J18" s="119"/>
      <c r="K18" s="119"/>
      <c r="L18" s="119"/>
      <c r="M18" s="119"/>
      <c r="N18" s="120"/>
      <c r="O18" s="131"/>
      <c r="P18" s="131"/>
      <c r="Q18" s="131"/>
      <c r="R18" s="131"/>
      <c r="S18" s="131"/>
      <c r="T18" s="19"/>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35"/>
    </row>
    <row r="19" spans="2:71" ht="15.75" thickTop="1" x14ac:dyDescent="0.25">
      <c r="B19" t="s">
        <v>200</v>
      </c>
      <c r="D19" s="130"/>
      <c r="E19" s="131"/>
      <c r="F19" s="131"/>
      <c r="G19" s="131"/>
      <c r="H19" s="131"/>
      <c r="I19" s="131"/>
      <c r="J19" s="131"/>
      <c r="K19" s="131"/>
      <c r="L19" s="131"/>
      <c r="M19" s="131"/>
      <c r="N19" s="131"/>
      <c r="O19" s="131"/>
      <c r="P19" s="131"/>
      <c r="Q19" s="131"/>
      <c r="R19" s="131"/>
      <c r="S19" s="131"/>
      <c r="T19" s="19"/>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35"/>
    </row>
    <row r="20" spans="2:71" x14ac:dyDescent="0.25">
      <c r="D20" s="130"/>
      <c r="E20" s="131"/>
      <c r="F20" s="131"/>
      <c r="G20" s="131"/>
      <c r="H20" s="131"/>
      <c r="I20" s="131"/>
      <c r="J20" s="131"/>
      <c r="K20" s="131"/>
      <c r="L20" s="131"/>
      <c r="M20" s="131"/>
      <c r="N20" s="131"/>
      <c r="O20" s="131"/>
      <c r="P20" s="131"/>
      <c r="Q20" s="131"/>
      <c r="R20" s="131"/>
      <c r="S20" s="131"/>
      <c r="T20" s="19"/>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35"/>
    </row>
    <row r="21" spans="2:71" x14ac:dyDescent="0.25">
      <c r="B21" t="s">
        <v>77</v>
      </c>
      <c r="D21" s="130"/>
      <c r="E21" s="131"/>
      <c r="F21" s="131"/>
      <c r="G21" s="131"/>
      <c r="H21" s="131"/>
      <c r="I21" s="131"/>
      <c r="J21" s="131"/>
      <c r="K21" s="131"/>
      <c r="L21" s="131"/>
      <c r="M21" s="131"/>
      <c r="N21" s="131"/>
      <c r="O21" s="131"/>
      <c r="P21" s="131"/>
      <c r="Q21" s="131"/>
      <c r="R21" s="131"/>
      <c r="S21" s="131"/>
      <c r="T21" s="19"/>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35"/>
    </row>
    <row r="22" spans="2:71" x14ac:dyDescent="0.25">
      <c r="B22" t="s">
        <v>78</v>
      </c>
      <c r="D22" s="132"/>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4"/>
    </row>
    <row r="23" spans="2:71" x14ac:dyDescent="0.25">
      <c r="P23" s="21"/>
      <c r="Q23" s="21"/>
      <c r="R23" s="21"/>
      <c r="S23" s="21"/>
      <c r="X23" s="21"/>
      <c r="Y23" s="21"/>
      <c r="Z23" s="21"/>
      <c r="AA23" s="21"/>
      <c r="AC23" s="37"/>
    </row>
    <row r="24" spans="2:71" x14ac:dyDescent="0.25">
      <c r="B24" s="6" t="s">
        <v>79</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65"/>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row>
    <row r="25" spans="2:71" x14ac:dyDescent="0.25">
      <c r="B25" s="6"/>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65"/>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row>
    <row r="26" spans="2:71" x14ac:dyDescent="0.25">
      <c r="B26" s="2"/>
      <c r="AC26" s="37"/>
    </row>
    <row r="27" spans="2:71" x14ac:dyDescent="0.25">
      <c r="B27" t="s">
        <v>130</v>
      </c>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5"/>
    </row>
    <row r="28" spans="2:71" x14ac:dyDescent="0.25">
      <c r="B28" t="s">
        <v>131</v>
      </c>
      <c r="D28" s="130"/>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35"/>
    </row>
    <row r="29" spans="2:71" x14ac:dyDescent="0.25">
      <c r="B29" t="s">
        <v>291</v>
      </c>
      <c r="D29" s="130"/>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35"/>
    </row>
    <row r="30" spans="2:71" x14ac:dyDescent="0.25">
      <c r="D30" s="130"/>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35"/>
    </row>
    <row r="31" spans="2:71" x14ac:dyDescent="0.25">
      <c r="B31" t="s">
        <v>132</v>
      </c>
      <c r="D31" s="130"/>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35"/>
    </row>
    <row r="32" spans="2:71" x14ac:dyDescent="0.25">
      <c r="B32" t="s">
        <v>133</v>
      </c>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35"/>
    </row>
    <row r="33" spans="2:71" x14ac:dyDescent="0.25">
      <c r="B33" t="s">
        <v>292</v>
      </c>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35"/>
    </row>
    <row r="34" spans="2:71" x14ac:dyDescent="0.25">
      <c r="B34" s="2"/>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35"/>
    </row>
    <row r="35" spans="2:71" x14ac:dyDescent="0.25">
      <c r="B35" t="s">
        <v>68</v>
      </c>
      <c r="D35" s="135"/>
      <c r="E35" s="137"/>
      <c r="F35" s="137"/>
      <c r="G35" s="137"/>
      <c r="H35" s="137"/>
      <c r="I35" s="137"/>
      <c r="J35" s="137"/>
      <c r="K35" s="137"/>
      <c r="L35" s="137"/>
      <c r="M35" s="137"/>
      <c r="N35" s="137"/>
      <c r="O35" s="137"/>
      <c r="P35" s="137"/>
      <c r="Q35" s="137"/>
      <c r="R35" s="137"/>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35"/>
    </row>
    <row r="36" spans="2:71" x14ac:dyDescent="0.25">
      <c r="B36" t="s">
        <v>67</v>
      </c>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35"/>
    </row>
    <row r="37" spans="2:71" x14ac:dyDescent="0.25">
      <c r="B37" t="s">
        <v>303</v>
      </c>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35"/>
    </row>
    <row r="38" spans="2:71" x14ac:dyDescent="0.25">
      <c r="B38" t="s">
        <v>293</v>
      </c>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35"/>
    </row>
    <row r="39" spans="2:71" x14ac:dyDescent="0.25">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35"/>
    </row>
    <row r="40" spans="2:71" x14ac:dyDescent="0.25">
      <c r="B40" t="s">
        <v>137</v>
      </c>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35"/>
    </row>
    <row r="41" spans="2:71" ht="15.75" thickBot="1" x14ac:dyDescent="0.3">
      <c r="B41" t="s">
        <v>138</v>
      </c>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35"/>
    </row>
    <row r="42" spans="2:71" ht="15.75" thickTop="1" x14ac:dyDescent="0.25">
      <c r="B42" t="s">
        <v>294</v>
      </c>
      <c r="D42" s="130"/>
      <c r="E42" s="115" t="s">
        <v>423</v>
      </c>
      <c r="F42" s="116"/>
      <c r="G42" s="116"/>
      <c r="H42" s="116"/>
      <c r="I42" s="116"/>
      <c r="J42" s="116"/>
      <c r="K42" s="116"/>
      <c r="L42" s="116"/>
      <c r="M42" s="116"/>
      <c r="N42" s="117"/>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35"/>
    </row>
    <row r="43" spans="2:71" ht="15.75" thickBot="1" x14ac:dyDescent="0.3">
      <c r="B43" t="s">
        <v>139</v>
      </c>
      <c r="D43" s="130"/>
      <c r="E43" s="118" t="s">
        <v>422</v>
      </c>
      <c r="F43" s="119"/>
      <c r="G43" s="119"/>
      <c r="H43" s="119"/>
      <c r="I43" s="119"/>
      <c r="J43" s="119"/>
      <c r="K43" s="119"/>
      <c r="L43" s="119"/>
      <c r="M43" s="119"/>
      <c r="N43" s="120"/>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35"/>
    </row>
    <row r="44" spans="2:71" ht="15.75" thickTop="1" x14ac:dyDescent="0.25">
      <c r="B44" s="24"/>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35"/>
    </row>
    <row r="45" spans="2:71" x14ac:dyDescent="0.25">
      <c r="B45" t="s">
        <v>302</v>
      </c>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35"/>
    </row>
    <row r="46" spans="2:71" x14ac:dyDescent="0.25">
      <c r="B46" t="s">
        <v>297</v>
      </c>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35"/>
    </row>
    <row r="47" spans="2:71" x14ac:dyDescent="0.25">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35"/>
    </row>
    <row r="48" spans="2:71" x14ac:dyDescent="0.25">
      <c r="B48" t="s">
        <v>298</v>
      </c>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35"/>
    </row>
    <row r="49" spans="1:72" x14ac:dyDescent="0.25">
      <c r="B49" t="s">
        <v>299</v>
      </c>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35"/>
    </row>
    <row r="50" spans="1:72" x14ac:dyDescent="0.25">
      <c r="B50" t="s">
        <v>300</v>
      </c>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35"/>
    </row>
    <row r="51" spans="1:72" x14ac:dyDescent="0.25">
      <c r="B51" t="s">
        <v>301</v>
      </c>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35"/>
    </row>
    <row r="52" spans="1:72" x14ac:dyDescent="0.25">
      <c r="B52" s="24"/>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35"/>
    </row>
    <row r="53" spans="1:72" x14ac:dyDescent="0.25">
      <c r="B53" t="s">
        <v>65</v>
      </c>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35"/>
    </row>
    <row r="54" spans="1:72" x14ac:dyDescent="0.25">
      <c r="B54" t="s">
        <v>66</v>
      </c>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35"/>
    </row>
    <row r="55" spans="1:72" x14ac:dyDescent="0.25">
      <c r="B55" t="s">
        <v>304</v>
      </c>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35"/>
    </row>
    <row r="56" spans="1:72" x14ac:dyDescent="0.25">
      <c r="B56" t="s">
        <v>295</v>
      </c>
      <c r="D56" s="130"/>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35"/>
    </row>
    <row r="57" spans="1:72" x14ac:dyDescent="0.25">
      <c r="D57" s="130"/>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35"/>
    </row>
    <row r="58" spans="1:72" x14ac:dyDescent="0.25">
      <c r="B58" t="s">
        <v>135</v>
      </c>
      <c r="D58" s="130"/>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35"/>
    </row>
    <row r="59" spans="1:72" x14ac:dyDescent="0.25">
      <c r="B59" t="s">
        <v>134</v>
      </c>
      <c r="D59" s="130"/>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35"/>
    </row>
    <row r="60" spans="1:72" x14ac:dyDescent="0.25">
      <c r="B60" t="s">
        <v>136</v>
      </c>
      <c r="D60" s="130"/>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35"/>
    </row>
    <row r="61" spans="1:72" x14ac:dyDescent="0.25">
      <c r="B61" t="s">
        <v>136</v>
      </c>
      <c r="D61" s="130"/>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35"/>
    </row>
    <row r="62" spans="1:72" x14ac:dyDescent="0.25">
      <c r="B62" s="24"/>
      <c r="D62" s="130"/>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35"/>
    </row>
    <row r="63" spans="1:72" x14ac:dyDescent="0.25">
      <c r="B63" t="s">
        <v>296</v>
      </c>
      <c r="D63" s="132"/>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4"/>
    </row>
    <row r="64" spans="1:72" x14ac:dyDescent="0.25">
      <c r="A64" t="s">
        <v>212</v>
      </c>
      <c r="B64" s="24"/>
      <c r="E64" s="3"/>
      <c r="F64" s="3"/>
      <c r="G64" s="3"/>
      <c r="H64" s="13"/>
      <c r="I64" s="13"/>
      <c r="J64" s="13"/>
      <c r="K64" s="13"/>
      <c r="L64" s="13"/>
      <c r="M64" s="13"/>
      <c r="N64" s="13"/>
      <c r="O64" s="13"/>
      <c r="P64" s="13"/>
      <c r="Q64" s="13"/>
      <c r="R64" s="13"/>
      <c r="S64" s="13"/>
      <c r="T64" s="13"/>
      <c r="U64" s="13"/>
      <c r="V64" s="13"/>
      <c r="W64" s="13"/>
      <c r="X64" s="13"/>
      <c r="Y64" s="13"/>
      <c r="Z64" s="13"/>
      <c r="AA64" s="13"/>
      <c r="AB64" s="13"/>
      <c r="AC64" s="38"/>
      <c r="AD64" s="9"/>
      <c r="AE64" s="9"/>
      <c r="BT64" t="s">
        <v>212</v>
      </c>
    </row>
    <row r="65" spans="2:71" x14ac:dyDescent="0.25">
      <c r="B65" s="6" t="s">
        <v>204</v>
      </c>
      <c r="C65" s="19"/>
      <c r="D65" s="62"/>
      <c r="E65" s="62"/>
      <c r="F65" s="62"/>
      <c r="G65" s="62"/>
      <c r="H65" s="62"/>
      <c r="I65" s="62"/>
      <c r="J65" s="62"/>
      <c r="K65" s="62"/>
      <c r="L65" s="62"/>
      <c r="M65" s="62"/>
      <c r="N65" s="62"/>
      <c r="O65" s="62"/>
      <c r="P65" s="62"/>
      <c r="Q65" s="62"/>
      <c r="R65" s="62"/>
      <c r="S65" s="62"/>
      <c r="T65" s="62"/>
      <c r="U65" s="19"/>
      <c r="V65" s="62"/>
      <c r="W65" s="62"/>
      <c r="X65" s="62"/>
      <c r="Y65" s="62"/>
      <c r="Z65" s="62"/>
      <c r="AA65" s="19"/>
      <c r="AB65" s="19"/>
      <c r="AC65" s="35"/>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row>
    <row r="66" spans="2:71" x14ac:dyDescent="0.25">
      <c r="B66" s="52" t="s">
        <v>208</v>
      </c>
      <c r="C66" s="19"/>
      <c r="D66" s="62"/>
      <c r="E66" s="62"/>
      <c r="F66" s="62"/>
      <c r="G66" s="62"/>
      <c r="H66" s="62"/>
      <c r="I66" s="62"/>
      <c r="J66" s="62"/>
      <c r="K66" s="62"/>
      <c r="L66" s="62"/>
      <c r="M66" s="62"/>
      <c r="N66" s="62"/>
      <c r="O66" s="62"/>
      <c r="P66" s="62"/>
      <c r="Q66" s="62"/>
      <c r="R66" s="62"/>
      <c r="S66" s="62"/>
      <c r="T66" s="62"/>
      <c r="U66" s="19"/>
      <c r="V66" s="62"/>
      <c r="W66" s="62"/>
      <c r="X66" s="62"/>
      <c r="Y66" s="62"/>
      <c r="Z66" s="62"/>
      <c r="AA66" s="19"/>
      <c r="AB66" s="19"/>
      <c r="AC66" s="35"/>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row>
    <row r="67" spans="2:71" x14ac:dyDescent="0.25">
      <c r="D67" s="1"/>
      <c r="E67" s="1"/>
      <c r="F67" s="1"/>
      <c r="G67" s="1"/>
      <c r="H67" s="1"/>
      <c r="I67" s="1"/>
      <c r="J67" s="1"/>
      <c r="K67" s="1"/>
      <c r="L67" s="1"/>
      <c r="M67" s="1"/>
      <c r="N67" s="1"/>
      <c r="O67" s="1"/>
      <c r="P67" s="1"/>
      <c r="Q67" s="1"/>
      <c r="R67" s="1"/>
      <c r="S67" s="1"/>
      <c r="T67" s="1"/>
      <c r="V67" s="1"/>
      <c r="W67" s="1"/>
      <c r="X67" s="1"/>
      <c r="Y67" s="1"/>
      <c r="Z67" s="1"/>
      <c r="AC67" s="31"/>
    </row>
    <row r="68" spans="2:71" x14ac:dyDescent="0.25">
      <c r="B68" t="s">
        <v>35</v>
      </c>
      <c r="D68" s="129"/>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5"/>
    </row>
    <row r="69" spans="2:71" x14ac:dyDescent="0.25">
      <c r="B69" t="s">
        <v>153</v>
      </c>
      <c r="D69" s="130"/>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35"/>
    </row>
    <row r="70" spans="2:71" x14ac:dyDescent="0.25">
      <c r="B70" s="24" t="s">
        <v>38</v>
      </c>
      <c r="D70" s="130"/>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35"/>
    </row>
    <row r="71" spans="2:71" x14ac:dyDescent="0.25">
      <c r="B71" s="30" t="s">
        <v>154</v>
      </c>
      <c r="D71" s="130"/>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35"/>
    </row>
    <row r="72" spans="2:71" x14ac:dyDescent="0.25">
      <c r="B72" s="24" t="s">
        <v>56</v>
      </c>
      <c r="D72" s="130"/>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35"/>
    </row>
    <row r="73" spans="2:71" x14ac:dyDescent="0.25">
      <c r="B73" s="24"/>
      <c r="D73" s="130"/>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35"/>
    </row>
    <row r="74" spans="2:71" x14ac:dyDescent="0.25">
      <c r="B74" s="3" t="s">
        <v>127</v>
      </c>
      <c r="D74" s="130"/>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35"/>
    </row>
    <row r="75" spans="2:71" x14ac:dyDescent="0.25">
      <c r="B75" t="str">
        <f>+B83</f>
        <v>Ozempic</v>
      </c>
      <c r="D75" s="130"/>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35"/>
    </row>
    <row r="76" spans="2:71" x14ac:dyDescent="0.25">
      <c r="B76" s="24" t="s">
        <v>56</v>
      </c>
      <c r="D76" s="130"/>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35"/>
    </row>
    <row r="77" spans="2:71" x14ac:dyDescent="0.25">
      <c r="B77" t="str">
        <f>+B84</f>
        <v>Rybelsus</v>
      </c>
      <c r="D77" s="130"/>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35"/>
    </row>
    <row r="78" spans="2:71" ht="15.75" thickBot="1" x14ac:dyDescent="0.3">
      <c r="B78" s="24" t="s">
        <v>56</v>
      </c>
      <c r="D78" s="135"/>
      <c r="E78" s="137"/>
      <c r="F78" s="137"/>
      <c r="G78" s="137"/>
      <c r="H78" s="137"/>
      <c r="I78" s="137"/>
      <c r="J78" s="137"/>
      <c r="K78" s="137"/>
      <c r="L78" s="137"/>
      <c r="M78" s="137"/>
      <c r="N78" s="137"/>
      <c r="O78" s="137"/>
      <c r="P78" s="137"/>
      <c r="Q78" s="137"/>
      <c r="R78" s="137"/>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35"/>
    </row>
    <row r="79" spans="2:71" ht="15.75" thickTop="1" x14ac:dyDescent="0.25">
      <c r="B79" t="s">
        <v>37</v>
      </c>
      <c r="D79" s="130"/>
      <c r="E79" s="115" t="s">
        <v>423</v>
      </c>
      <c r="F79" s="116"/>
      <c r="G79" s="116"/>
      <c r="H79" s="116"/>
      <c r="I79" s="116"/>
      <c r="J79" s="116"/>
      <c r="K79" s="116"/>
      <c r="L79" s="116"/>
      <c r="M79" s="116"/>
      <c r="N79" s="117"/>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35"/>
    </row>
    <row r="80" spans="2:71" ht="15.75" thickBot="1" x14ac:dyDescent="0.3">
      <c r="B80" s="24" t="s">
        <v>56</v>
      </c>
      <c r="D80" s="130"/>
      <c r="E80" s="118" t="s">
        <v>422</v>
      </c>
      <c r="F80" s="119"/>
      <c r="G80" s="119"/>
      <c r="H80" s="119"/>
      <c r="I80" s="119"/>
      <c r="J80" s="119"/>
      <c r="K80" s="119"/>
      <c r="L80" s="119"/>
      <c r="M80" s="119"/>
      <c r="N80" s="120"/>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35"/>
    </row>
    <row r="81" spans="2:71" ht="15.75" thickTop="1" x14ac:dyDescent="0.25">
      <c r="D81" s="130"/>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35"/>
    </row>
    <row r="82" spans="2:71" x14ac:dyDescent="0.25">
      <c r="B82" s="3" t="s">
        <v>128</v>
      </c>
      <c r="D82" s="130"/>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35"/>
    </row>
    <row r="83" spans="2:71" x14ac:dyDescent="0.25">
      <c r="B83" t="s">
        <v>11</v>
      </c>
      <c r="D83" s="130"/>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35"/>
    </row>
    <row r="84" spans="2:71" x14ac:dyDescent="0.25">
      <c r="B84" t="s">
        <v>12</v>
      </c>
      <c r="D84" s="130"/>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35"/>
    </row>
    <row r="85" spans="2:71" x14ac:dyDescent="0.25">
      <c r="B85" t="s">
        <v>37</v>
      </c>
      <c r="D85" s="130"/>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35"/>
    </row>
    <row r="86" spans="2:71" x14ac:dyDescent="0.25">
      <c r="D86" s="130"/>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35"/>
    </row>
    <row r="87" spans="2:71" x14ac:dyDescent="0.25">
      <c r="B87" s="63" t="s">
        <v>201</v>
      </c>
      <c r="D87" s="130"/>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35"/>
    </row>
    <row r="88" spans="2:71" x14ac:dyDescent="0.25">
      <c r="B88" s="49"/>
      <c r="D88" s="130"/>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35"/>
    </row>
    <row r="89" spans="2:71" x14ac:dyDescent="0.25">
      <c r="B89" s="29" t="s">
        <v>144</v>
      </c>
      <c r="D89" s="130"/>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35"/>
    </row>
    <row r="90" spans="2:71" x14ac:dyDescent="0.25">
      <c r="B90" s="30" t="s">
        <v>145</v>
      </c>
      <c r="D90" s="130"/>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35"/>
    </row>
    <row r="91" spans="2:71" x14ac:dyDescent="0.25">
      <c r="B91" s="30" t="s">
        <v>146</v>
      </c>
      <c r="D91" s="130"/>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35"/>
    </row>
    <row r="92" spans="2:71" x14ac:dyDescent="0.25">
      <c r="B92" s="30" t="s">
        <v>147</v>
      </c>
      <c r="D92" s="130"/>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35"/>
    </row>
    <row r="93" spans="2:71" x14ac:dyDescent="0.25">
      <c r="B93" s="30" t="s">
        <v>148</v>
      </c>
      <c r="D93" s="130"/>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35"/>
    </row>
    <row r="94" spans="2:71" x14ac:dyDescent="0.25">
      <c r="B94" s="24" t="s">
        <v>143</v>
      </c>
      <c r="D94" s="130"/>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35"/>
    </row>
    <row r="95" spans="2:71" x14ac:dyDescent="0.25">
      <c r="B95" s="24"/>
      <c r="D95" s="130"/>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35"/>
    </row>
    <row r="96" spans="2:71" x14ac:dyDescent="0.25">
      <c r="B96" t="s">
        <v>80</v>
      </c>
      <c r="D96" s="130"/>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35"/>
    </row>
    <row r="97" spans="1:72" x14ac:dyDescent="0.25">
      <c r="B97" t="s">
        <v>245</v>
      </c>
      <c r="D97" s="130"/>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35"/>
    </row>
    <row r="98" spans="1:72" x14ac:dyDescent="0.25">
      <c r="B98" t="s">
        <v>126</v>
      </c>
      <c r="D98" s="132"/>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4"/>
    </row>
    <row r="99" spans="1:72" x14ac:dyDescent="0.25">
      <c r="A99" t="s">
        <v>212</v>
      </c>
      <c r="D99" s="1"/>
      <c r="E99" s="1"/>
      <c r="F99" s="1"/>
      <c r="G99" s="1"/>
      <c r="H99" s="1"/>
      <c r="I99" s="1"/>
      <c r="J99" s="1"/>
      <c r="K99" s="1"/>
      <c r="L99" s="1"/>
      <c r="M99" s="1"/>
      <c r="N99" s="1"/>
      <c r="O99" s="1"/>
      <c r="P99" s="1"/>
      <c r="Q99" s="1"/>
      <c r="R99" s="1"/>
      <c r="S99" s="1"/>
      <c r="T99" s="1"/>
      <c r="U99" s="1"/>
      <c r="V99" s="1"/>
      <c r="W99" s="1"/>
      <c r="X99" s="1"/>
      <c r="Y99" s="1"/>
      <c r="Z99" s="1"/>
      <c r="AA99" s="1"/>
      <c r="AB99" s="1"/>
      <c r="AC99" s="36"/>
      <c r="BT99" t="s">
        <v>212</v>
      </c>
    </row>
    <row r="100" spans="1:72" x14ac:dyDescent="0.25">
      <c r="B100" s="6" t="s">
        <v>209</v>
      </c>
      <c r="C100" s="19"/>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4"/>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row>
    <row r="101" spans="1:72" x14ac:dyDescent="0.25">
      <c r="B101" s="52" t="s">
        <v>210</v>
      </c>
      <c r="C101" s="19"/>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4"/>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row>
    <row r="102" spans="1:72" x14ac:dyDescent="0.25">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36"/>
    </row>
    <row r="103" spans="1:72" x14ac:dyDescent="0.25">
      <c r="B103" s="3" t="s">
        <v>82</v>
      </c>
      <c r="AC103" s="31"/>
      <c r="AE103" s="70"/>
    </row>
    <row r="104" spans="1:72" x14ac:dyDescent="0.25">
      <c r="B104" t="str">
        <f>+B83</f>
        <v>Ozempic</v>
      </c>
      <c r="D104" s="129"/>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5"/>
    </row>
    <row r="105" spans="1:72" x14ac:dyDescent="0.25">
      <c r="B105" t="str">
        <f>+B84</f>
        <v>Rybelsus</v>
      </c>
      <c r="D105" s="130"/>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35"/>
    </row>
    <row r="106" spans="1:72" x14ac:dyDescent="0.25">
      <c r="B106" t="str">
        <f>+B85</f>
        <v>Mounjaro</v>
      </c>
      <c r="D106" s="130"/>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35"/>
    </row>
    <row r="107" spans="1:72" ht="3.95" customHeight="1" x14ac:dyDescent="0.25">
      <c r="D107" s="130"/>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35"/>
    </row>
    <row r="108" spans="1:72" x14ac:dyDescent="0.25">
      <c r="B108" t="s">
        <v>155</v>
      </c>
      <c r="D108" s="130"/>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35"/>
    </row>
    <row r="109" spans="1:72" x14ac:dyDescent="0.25">
      <c r="D109" s="130"/>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35"/>
    </row>
    <row r="110" spans="1:72" x14ac:dyDescent="0.25">
      <c r="B110" s="3" t="s">
        <v>242</v>
      </c>
      <c r="D110" s="130"/>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35"/>
    </row>
    <row r="111" spans="1:72" x14ac:dyDescent="0.25">
      <c r="B111" t="str">
        <f t="shared" ref="B111:B113" si="2">+B104</f>
        <v>Ozempic</v>
      </c>
      <c r="D111" s="130"/>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35"/>
    </row>
    <row r="112" spans="1:72" ht="15.75" thickBot="1" x14ac:dyDescent="0.3">
      <c r="B112" t="str">
        <f t="shared" si="2"/>
        <v>Rybelsus</v>
      </c>
      <c r="D112" s="135"/>
      <c r="E112" s="137"/>
      <c r="F112" s="137"/>
      <c r="G112" s="137"/>
      <c r="H112" s="137"/>
      <c r="I112" s="137"/>
      <c r="J112" s="137"/>
      <c r="K112" s="137"/>
      <c r="L112" s="137"/>
      <c r="M112" s="137"/>
      <c r="N112" s="137"/>
      <c r="O112" s="137"/>
      <c r="P112" s="137"/>
      <c r="Q112" s="137"/>
      <c r="R112" s="137"/>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35"/>
    </row>
    <row r="113" spans="1:72" ht="15.75" thickTop="1" x14ac:dyDescent="0.25">
      <c r="B113" t="str">
        <f t="shared" si="2"/>
        <v>Mounjaro</v>
      </c>
      <c r="D113" s="130"/>
      <c r="E113" s="115" t="s">
        <v>423</v>
      </c>
      <c r="F113" s="116"/>
      <c r="G113" s="116"/>
      <c r="H113" s="116"/>
      <c r="I113" s="116"/>
      <c r="J113" s="116"/>
      <c r="K113" s="116"/>
      <c r="L113" s="116"/>
      <c r="M113" s="116"/>
      <c r="N113" s="117"/>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35"/>
    </row>
    <row r="114" spans="1:72" ht="15.75" thickBot="1" x14ac:dyDescent="0.3">
      <c r="D114" s="130"/>
      <c r="E114" s="118" t="s">
        <v>422</v>
      </c>
      <c r="F114" s="119"/>
      <c r="G114" s="119"/>
      <c r="H114" s="119"/>
      <c r="I114" s="119"/>
      <c r="J114" s="119"/>
      <c r="K114" s="119"/>
      <c r="L114" s="119"/>
      <c r="M114" s="119"/>
      <c r="N114" s="120"/>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35"/>
    </row>
    <row r="115" spans="1:72" ht="15.75" thickTop="1" x14ac:dyDescent="0.25">
      <c r="B115" s="3" t="s">
        <v>156</v>
      </c>
      <c r="D115" s="130"/>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35"/>
    </row>
    <row r="116" spans="1:72" x14ac:dyDescent="0.25">
      <c r="B116" t="s">
        <v>11</v>
      </c>
      <c r="D116" s="130"/>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35"/>
    </row>
    <row r="117" spans="1:72" x14ac:dyDescent="0.25">
      <c r="B117" t="s">
        <v>12</v>
      </c>
      <c r="D117" s="130"/>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35"/>
    </row>
    <row r="118" spans="1:72" x14ac:dyDescent="0.25">
      <c r="B118" t="s">
        <v>37</v>
      </c>
      <c r="D118" s="130"/>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35"/>
    </row>
    <row r="119" spans="1:72" ht="3.95" customHeight="1" x14ac:dyDescent="0.25">
      <c r="D119" s="130"/>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35"/>
    </row>
    <row r="120" spans="1:72" x14ac:dyDescent="0.25">
      <c r="B120" t="s">
        <v>52</v>
      </c>
      <c r="D120" s="130"/>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35"/>
    </row>
    <row r="121" spans="1:72" x14ac:dyDescent="0.25">
      <c r="D121" s="130"/>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35"/>
    </row>
    <row r="122" spans="1:72" x14ac:dyDescent="0.25">
      <c r="B122" s="3" t="s">
        <v>157</v>
      </c>
      <c r="D122" s="130"/>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35"/>
    </row>
    <row r="123" spans="1:72" x14ac:dyDescent="0.25">
      <c r="B123" t="s">
        <v>11</v>
      </c>
      <c r="D123" s="130"/>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35"/>
    </row>
    <row r="124" spans="1:72" x14ac:dyDescent="0.25">
      <c r="B124" t="s">
        <v>12</v>
      </c>
      <c r="D124" s="130"/>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35"/>
    </row>
    <row r="125" spans="1:72" x14ac:dyDescent="0.25">
      <c r="B125" t="s">
        <v>37</v>
      </c>
      <c r="D125" s="130"/>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35"/>
    </row>
    <row r="126" spans="1:72" ht="3.95" customHeight="1" x14ac:dyDescent="0.25">
      <c r="D126" s="130"/>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35"/>
    </row>
    <row r="127" spans="1:72" x14ac:dyDescent="0.25">
      <c r="B127" t="s">
        <v>52</v>
      </c>
      <c r="D127" s="132"/>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4"/>
    </row>
    <row r="128" spans="1:72" x14ac:dyDescent="0.25">
      <c r="A128" t="s">
        <v>212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38"/>
      <c r="BT128" t="s">
        <v>212</v>
      </c>
    </row>
    <row r="129" spans="2:71" x14ac:dyDescent="0.25">
      <c r="B129" s="6" t="s">
        <v>247</v>
      </c>
      <c r="C129" s="19"/>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1"/>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row>
    <row r="130" spans="2:71" x14ac:dyDescent="0.25">
      <c r="B130" s="52" t="s">
        <v>254</v>
      </c>
      <c r="C130" s="19"/>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1"/>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row>
    <row r="131" spans="2:71" x14ac:dyDescent="0.25">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38"/>
    </row>
    <row r="132" spans="2:71" x14ac:dyDescent="0.25">
      <c r="B132" t="s">
        <v>416</v>
      </c>
      <c r="D132" s="129"/>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5"/>
    </row>
    <row r="133" spans="2:71" x14ac:dyDescent="0.25">
      <c r="B133" t="s">
        <v>417</v>
      </c>
      <c r="D133" s="130"/>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35"/>
    </row>
    <row r="134" spans="2:71" x14ac:dyDescent="0.25">
      <c r="B134" t="s">
        <v>83</v>
      </c>
      <c r="D134" s="130"/>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35"/>
    </row>
    <row r="135" spans="2:71" x14ac:dyDescent="0.25">
      <c r="B135" t="s">
        <v>246</v>
      </c>
      <c r="D135" s="130"/>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35"/>
    </row>
    <row r="136" spans="2:71" x14ac:dyDescent="0.25">
      <c r="B136" s="30" t="s">
        <v>247</v>
      </c>
      <c r="D136" s="130"/>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35"/>
    </row>
    <row r="137" spans="2:71" x14ac:dyDescent="0.25">
      <c r="B137" s="30"/>
      <c r="D137" s="130"/>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35"/>
    </row>
    <row r="138" spans="2:71" x14ac:dyDescent="0.25">
      <c r="B138" s="30" t="s">
        <v>248</v>
      </c>
      <c r="D138" s="130"/>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35"/>
    </row>
    <row r="139" spans="2:71" x14ac:dyDescent="0.25">
      <c r="B139" s="30" t="s">
        <v>249</v>
      </c>
      <c r="D139" s="130"/>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35"/>
    </row>
    <row r="140" spans="2:71" ht="15.75" thickBot="1" x14ac:dyDescent="0.3">
      <c r="B140" s="30" t="s">
        <v>250</v>
      </c>
      <c r="D140" s="135"/>
      <c r="E140" s="137"/>
      <c r="F140" s="137"/>
      <c r="G140" s="137"/>
      <c r="H140" s="137"/>
      <c r="I140" s="137"/>
      <c r="J140" s="137"/>
      <c r="K140" s="137"/>
      <c r="L140" s="137"/>
      <c r="M140" s="137"/>
      <c r="N140" s="137"/>
      <c r="O140" s="137"/>
      <c r="P140" s="137"/>
      <c r="Q140" s="137"/>
      <c r="R140" s="137"/>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35"/>
    </row>
    <row r="141" spans="2:71" ht="15.75" thickTop="1" x14ac:dyDescent="0.25">
      <c r="B141" s="30"/>
      <c r="D141" s="130"/>
      <c r="E141" s="115" t="s">
        <v>423</v>
      </c>
      <c r="F141" s="116"/>
      <c r="G141" s="116"/>
      <c r="H141" s="116"/>
      <c r="I141" s="116"/>
      <c r="J141" s="116"/>
      <c r="K141" s="116"/>
      <c r="L141" s="116"/>
      <c r="M141" s="116"/>
      <c r="N141" s="117"/>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35"/>
    </row>
    <row r="142" spans="2:71" ht="15.75" thickBot="1" x14ac:dyDescent="0.3">
      <c r="B142" s="29" t="s">
        <v>369</v>
      </c>
      <c r="D142" s="130"/>
      <c r="E142" s="118" t="s">
        <v>422</v>
      </c>
      <c r="F142" s="119"/>
      <c r="G142" s="119"/>
      <c r="H142" s="119"/>
      <c r="I142" s="119"/>
      <c r="J142" s="119"/>
      <c r="K142" s="119"/>
      <c r="L142" s="119"/>
      <c r="M142" s="119"/>
      <c r="N142" s="120"/>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35"/>
    </row>
    <row r="143" spans="2:71" ht="15.75" thickTop="1" x14ac:dyDescent="0.25">
      <c r="B143" s="30" t="s">
        <v>11</v>
      </c>
      <c r="D143" s="130"/>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35"/>
    </row>
    <row r="144" spans="2:71" x14ac:dyDescent="0.25">
      <c r="B144" s="30" t="s">
        <v>12</v>
      </c>
      <c r="D144" s="130"/>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35"/>
    </row>
    <row r="145" spans="2:71" x14ac:dyDescent="0.25">
      <c r="B145" s="30" t="s">
        <v>37</v>
      </c>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35"/>
    </row>
    <row r="146" spans="2:71" x14ac:dyDescent="0.25">
      <c r="B146" s="30"/>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35"/>
    </row>
    <row r="147" spans="2:71" x14ac:dyDescent="0.25">
      <c r="B147" s="29" t="s">
        <v>370</v>
      </c>
      <c r="D147" s="130"/>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35"/>
    </row>
    <row r="148" spans="2:71" x14ac:dyDescent="0.25">
      <c r="B148" s="30" t="s">
        <v>371</v>
      </c>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35"/>
    </row>
    <row r="149" spans="2:71" x14ac:dyDescent="0.25">
      <c r="B149" s="30" t="s">
        <v>372</v>
      </c>
      <c r="D149" s="130"/>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35"/>
    </row>
    <row r="150" spans="2:71" x14ac:dyDescent="0.25">
      <c r="B150" s="30"/>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35"/>
    </row>
    <row r="151" spans="2:71" x14ac:dyDescent="0.25">
      <c r="B151" s="29" t="s">
        <v>373</v>
      </c>
      <c r="D151" s="130"/>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35"/>
    </row>
    <row r="152" spans="2:71" x14ac:dyDescent="0.25">
      <c r="B152" s="30" t="s">
        <v>248</v>
      </c>
      <c r="D152" s="130"/>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35"/>
    </row>
    <row r="153" spans="2:71" x14ac:dyDescent="0.25">
      <c r="B153" s="30" t="s">
        <v>249</v>
      </c>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35"/>
    </row>
    <row r="154" spans="2:71" x14ac:dyDescent="0.25">
      <c r="B154" s="30" t="s">
        <v>250</v>
      </c>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4"/>
    </row>
    <row r="155" spans="2:71" x14ac:dyDescent="0.25">
      <c r="B155" s="30"/>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38"/>
    </row>
    <row r="156" spans="2:71" x14ac:dyDescent="0.25">
      <c r="B156" s="6" t="s">
        <v>163</v>
      </c>
      <c r="C156" s="19"/>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1"/>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row>
    <row r="157" spans="2:71" x14ac:dyDescent="0.25">
      <c r="B157" s="52" t="s">
        <v>211</v>
      </c>
      <c r="C157" s="19"/>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1"/>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row>
    <row r="158" spans="2:71" x14ac:dyDescent="0.25">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38"/>
    </row>
    <row r="159" spans="2:71" x14ac:dyDescent="0.25">
      <c r="B159" s="3" t="s">
        <v>162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38"/>
    </row>
    <row r="160" spans="2:71" x14ac:dyDescent="0.25">
      <c r="B160" t="s">
        <v>11</v>
      </c>
      <c r="C160" s="31"/>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5"/>
    </row>
    <row r="161" spans="2:71" x14ac:dyDescent="0.25">
      <c r="B161" t="s">
        <v>12</v>
      </c>
      <c r="C161" s="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35"/>
    </row>
    <row r="162" spans="2:71" x14ac:dyDescent="0.25">
      <c r="B162" t="s">
        <v>37</v>
      </c>
      <c r="C162" s="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35"/>
    </row>
    <row r="163" spans="2:71" x14ac:dyDescent="0.25">
      <c r="C163" s="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35"/>
    </row>
    <row r="164" spans="2:71" x14ac:dyDescent="0.25">
      <c r="B164" s="3" t="s">
        <v>218</v>
      </c>
      <c r="C164" s="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35"/>
    </row>
    <row r="165" spans="2:71" x14ac:dyDescent="0.25">
      <c r="B165" t="s">
        <v>11</v>
      </c>
      <c r="C165" s="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35"/>
    </row>
    <row r="166" spans="2:71" x14ac:dyDescent="0.25">
      <c r="B166" t="s">
        <v>12</v>
      </c>
      <c r="C166" s="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35"/>
    </row>
    <row r="167" spans="2:71" x14ac:dyDescent="0.25">
      <c r="B167" t="s">
        <v>37</v>
      </c>
      <c r="C167" s="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35"/>
    </row>
    <row r="168" spans="2:71" x14ac:dyDescent="0.25">
      <c r="C168" s="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35"/>
    </row>
    <row r="169" spans="2:71" x14ac:dyDescent="0.25">
      <c r="B169" s="45" t="s">
        <v>205</v>
      </c>
      <c r="C169" s="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35"/>
    </row>
    <row r="170" spans="2:71" x14ac:dyDescent="0.25">
      <c r="B170" t="s">
        <v>167</v>
      </c>
      <c r="C170" s="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35"/>
    </row>
    <row r="171" spans="2:71" x14ac:dyDescent="0.25">
      <c r="B171" t="s">
        <v>164</v>
      </c>
      <c r="C171" s="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35"/>
    </row>
    <row r="172" spans="2:71" ht="15.75" thickBot="1" x14ac:dyDescent="0.3">
      <c r="B172" t="s">
        <v>165</v>
      </c>
      <c r="C172" s="31"/>
      <c r="D172" s="135"/>
      <c r="E172" s="137"/>
      <c r="F172" s="137"/>
      <c r="G172" s="137"/>
      <c r="H172" s="137"/>
      <c r="I172" s="137"/>
      <c r="J172" s="137"/>
      <c r="K172" s="137"/>
      <c r="L172" s="137"/>
      <c r="M172" s="137"/>
      <c r="N172" s="137"/>
      <c r="O172" s="137"/>
      <c r="P172" s="137"/>
      <c r="Q172" s="137"/>
      <c r="R172" s="137"/>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35"/>
    </row>
    <row r="173" spans="2:71" ht="15.75" thickTop="1" x14ac:dyDescent="0.25">
      <c r="B173" t="s">
        <v>166</v>
      </c>
      <c r="C173" s="31"/>
      <c r="D173" s="131"/>
      <c r="E173" s="115" t="s">
        <v>423</v>
      </c>
      <c r="F173" s="116"/>
      <c r="G173" s="116"/>
      <c r="H173" s="116"/>
      <c r="I173" s="116"/>
      <c r="J173" s="116"/>
      <c r="K173" s="116"/>
      <c r="L173" s="116"/>
      <c r="M173" s="116"/>
      <c r="N173" s="117"/>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35"/>
    </row>
    <row r="174" spans="2:71" ht="15.75" thickBot="1" x14ac:dyDescent="0.3">
      <c r="B174" t="s">
        <v>265</v>
      </c>
      <c r="C174" s="31"/>
      <c r="D174" s="131"/>
      <c r="E174" s="118" t="s">
        <v>422</v>
      </c>
      <c r="F174" s="119"/>
      <c r="G174" s="119"/>
      <c r="H174" s="119"/>
      <c r="I174" s="119"/>
      <c r="J174" s="119"/>
      <c r="K174" s="119"/>
      <c r="L174" s="119"/>
      <c r="M174" s="119"/>
      <c r="N174" s="120"/>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35"/>
    </row>
    <row r="175" spans="2:71" ht="15.75" thickTop="1" x14ac:dyDescent="0.25">
      <c r="B175" t="s">
        <v>368</v>
      </c>
      <c r="C175" s="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35"/>
    </row>
    <row r="176" spans="2:71" x14ac:dyDescent="0.25">
      <c r="C176" s="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35"/>
    </row>
    <row r="177" spans="1:72" x14ac:dyDescent="0.25">
      <c r="B177" s="45" t="s">
        <v>206</v>
      </c>
      <c r="C177" s="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35"/>
    </row>
    <row r="178" spans="1:72" x14ac:dyDescent="0.25">
      <c r="B178" t="s">
        <v>167</v>
      </c>
      <c r="C178" s="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35"/>
    </row>
    <row r="179" spans="1:72" x14ac:dyDescent="0.25">
      <c r="B179" t="s">
        <v>164</v>
      </c>
      <c r="C179" s="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35"/>
    </row>
    <row r="180" spans="1:72" x14ac:dyDescent="0.25">
      <c r="B180" t="s">
        <v>165</v>
      </c>
      <c r="C180" s="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35"/>
    </row>
    <row r="181" spans="1:72" x14ac:dyDescent="0.25">
      <c r="B181" t="s">
        <v>166</v>
      </c>
      <c r="C181" s="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35"/>
    </row>
    <row r="182" spans="1:72" x14ac:dyDescent="0.25">
      <c r="B182" t="s">
        <v>265</v>
      </c>
      <c r="C182" s="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35"/>
    </row>
    <row r="183" spans="1:72" x14ac:dyDescent="0.25">
      <c r="B183" t="s">
        <v>368</v>
      </c>
      <c r="C183" s="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35"/>
    </row>
    <row r="184" spans="1:72" x14ac:dyDescent="0.25">
      <c r="C184" s="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35"/>
    </row>
    <row r="185" spans="1:72" x14ac:dyDescent="0.25">
      <c r="B185" s="45" t="s">
        <v>207</v>
      </c>
      <c r="C185" s="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35"/>
    </row>
    <row r="186" spans="1:72" x14ac:dyDescent="0.25">
      <c r="B186" t="s">
        <v>167</v>
      </c>
      <c r="C186" s="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35"/>
    </row>
    <row r="187" spans="1:72" x14ac:dyDescent="0.25">
      <c r="B187" t="s">
        <v>164</v>
      </c>
      <c r="C187" s="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35"/>
    </row>
    <row r="188" spans="1:72" x14ac:dyDescent="0.25">
      <c r="B188" t="s">
        <v>165</v>
      </c>
      <c r="C188" s="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35"/>
    </row>
    <row r="189" spans="1:72" x14ac:dyDescent="0.25">
      <c r="B189" t="s">
        <v>166</v>
      </c>
      <c r="C189" s="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35"/>
    </row>
    <row r="190" spans="1:72" x14ac:dyDescent="0.25">
      <c r="B190" t="s">
        <v>265</v>
      </c>
      <c r="C190" s="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35"/>
    </row>
    <row r="191" spans="1:72" x14ac:dyDescent="0.25">
      <c r="B191" t="s">
        <v>368</v>
      </c>
      <c r="C191" s="31"/>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4"/>
    </row>
    <row r="192" spans="1:72" x14ac:dyDescent="0.25">
      <c r="A192" t="s">
        <v>212</v>
      </c>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38"/>
      <c r="AD192" s="9"/>
      <c r="AE192" s="22"/>
      <c r="AF192" s="22"/>
      <c r="AG192" s="22"/>
      <c r="AH192" s="22"/>
      <c r="AI192" s="22"/>
      <c r="AJ192" s="22"/>
      <c r="AK192" s="27"/>
      <c r="AL192" s="22"/>
      <c r="AM192" s="22"/>
      <c r="AN192" s="27"/>
      <c r="AO192" s="22"/>
      <c r="AP192" s="27"/>
      <c r="AQ192" s="4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t="s">
        <v>212</v>
      </c>
    </row>
    <row r="193" spans="2:71" x14ac:dyDescent="0.25">
      <c r="B193" s="6" t="s">
        <v>158</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35"/>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row>
    <row r="194" spans="2:71" x14ac:dyDescent="0.25">
      <c r="B194" s="52" t="s">
        <v>213</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35"/>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row>
    <row r="195" spans="2:71" x14ac:dyDescent="0.25">
      <c r="B195" s="2"/>
      <c r="AC195" s="31"/>
    </row>
    <row r="196" spans="2:71" x14ac:dyDescent="0.25">
      <c r="B196" s="3" t="s">
        <v>11</v>
      </c>
      <c r="AC196" s="31"/>
    </row>
    <row r="197" spans="2:71" x14ac:dyDescent="0.25">
      <c r="B197" t="s">
        <v>83</v>
      </c>
      <c r="C197" s="31"/>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5"/>
    </row>
    <row r="198" spans="2:71" x14ac:dyDescent="0.25">
      <c r="B198" t="s">
        <v>69</v>
      </c>
      <c r="C198" s="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35"/>
    </row>
    <row r="199" spans="2:71" x14ac:dyDescent="0.25">
      <c r="B199" t="s">
        <v>84</v>
      </c>
      <c r="C199" s="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35"/>
    </row>
    <row r="200" spans="2:71" x14ac:dyDescent="0.25">
      <c r="B200" t="s">
        <v>85</v>
      </c>
      <c r="C200" s="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35"/>
    </row>
    <row r="201" spans="2:71" ht="3.95" customHeight="1" x14ac:dyDescent="0.25">
      <c r="C201" s="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35"/>
    </row>
    <row r="202" spans="2:71" x14ac:dyDescent="0.25">
      <c r="B202" t="s">
        <v>161</v>
      </c>
      <c r="C202" s="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35"/>
    </row>
    <row r="203" spans="2:71" x14ac:dyDescent="0.25">
      <c r="C203" s="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35"/>
    </row>
    <row r="204" spans="2:71" x14ac:dyDescent="0.25">
      <c r="C204" s="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35"/>
    </row>
    <row r="205" spans="2:71" x14ac:dyDescent="0.25">
      <c r="B205" s="3" t="s">
        <v>12</v>
      </c>
      <c r="C205" s="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35"/>
    </row>
    <row r="206" spans="2:71" x14ac:dyDescent="0.25">
      <c r="B206" t="s">
        <v>83</v>
      </c>
      <c r="C206" s="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35"/>
    </row>
    <row r="207" spans="2:71" x14ac:dyDescent="0.25">
      <c r="B207" t="s">
        <v>69</v>
      </c>
      <c r="C207" s="31"/>
      <c r="D207" s="135"/>
      <c r="E207" s="137"/>
      <c r="F207" s="137"/>
      <c r="G207" s="137"/>
      <c r="H207" s="137"/>
      <c r="I207" s="137"/>
      <c r="J207" s="137"/>
      <c r="K207" s="137"/>
      <c r="L207" s="137"/>
      <c r="M207" s="137"/>
      <c r="N207" s="137"/>
      <c r="O207" s="137"/>
      <c r="P207" s="137"/>
      <c r="Q207" s="137"/>
      <c r="R207" s="137"/>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35"/>
    </row>
    <row r="208" spans="2:71" x14ac:dyDescent="0.25">
      <c r="B208" t="s">
        <v>84</v>
      </c>
      <c r="C208" s="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35"/>
    </row>
    <row r="209" spans="2:71" x14ac:dyDescent="0.25">
      <c r="B209" t="s">
        <v>85</v>
      </c>
      <c r="C209" s="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35"/>
    </row>
    <row r="210" spans="2:71" ht="3.95" customHeight="1" thickBot="1" x14ac:dyDescent="0.3">
      <c r="C210" s="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35"/>
    </row>
    <row r="211" spans="2:71" ht="15.75" thickTop="1" x14ac:dyDescent="0.25">
      <c r="B211" t="s">
        <v>161</v>
      </c>
      <c r="C211" s="31"/>
      <c r="D211" s="131"/>
      <c r="E211" s="115" t="s">
        <v>423</v>
      </c>
      <c r="F211" s="116"/>
      <c r="G211" s="116"/>
      <c r="H211" s="116"/>
      <c r="I211" s="116"/>
      <c r="J211" s="116"/>
      <c r="K211" s="116"/>
      <c r="L211" s="116"/>
      <c r="M211" s="116"/>
      <c r="N211" s="117"/>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35"/>
    </row>
    <row r="212" spans="2:71" ht="15.75" thickBot="1" x14ac:dyDescent="0.3">
      <c r="C212" s="31"/>
      <c r="D212" s="131"/>
      <c r="E212" s="118" t="s">
        <v>422</v>
      </c>
      <c r="F212" s="119"/>
      <c r="G212" s="119"/>
      <c r="H212" s="119"/>
      <c r="I212" s="119"/>
      <c r="J212" s="119"/>
      <c r="K212" s="119"/>
      <c r="L212" s="119"/>
      <c r="M212" s="119"/>
      <c r="N212" s="120"/>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35"/>
    </row>
    <row r="213" spans="2:71" ht="15.75" thickTop="1" x14ac:dyDescent="0.25">
      <c r="C213" s="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35"/>
    </row>
    <row r="214" spans="2:71" x14ac:dyDescent="0.25">
      <c r="B214" s="3" t="s">
        <v>37</v>
      </c>
      <c r="C214" s="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35"/>
    </row>
    <row r="215" spans="2:71" x14ac:dyDescent="0.25">
      <c r="B215" t="s">
        <v>83</v>
      </c>
      <c r="C215" s="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35"/>
    </row>
    <row r="216" spans="2:71" x14ac:dyDescent="0.25">
      <c r="B216" t="s">
        <v>69</v>
      </c>
      <c r="C216" s="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35"/>
    </row>
    <row r="217" spans="2:71" x14ac:dyDescent="0.25">
      <c r="B217" t="s">
        <v>84</v>
      </c>
      <c r="C217" s="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35"/>
    </row>
    <row r="218" spans="2:71" x14ac:dyDescent="0.25">
      <c r="B218" t="s">
        <v>85</v>
      </c>
      <c r="C218" s="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35"/>
    </row>
    <row r="219" spans="2:71" ht="3.95" customHeight="1" x14ac:dyDescent="0.25">
      <c r="C219" s="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35"/>
    </row>
    <row r="220" spans="2:71" x14ac:dyDescent="0.25">
      <c r="B220" t="s">
        <v>161</v>
      </c>
      <c r="C220" s="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35"/>
    </row>
    <row r="221" spans="2:71" x14ac:dyDescent="0.25">
      <c r="C221" s="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35"/>
    </row>
    <row r="222" spans="2:71" x14ac:dyDescent="0.25">
      <c r="C222" s="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35"/>
    </row>
    <row r="223" spans="2:71" x14ac:dyDescent="0.25">
      <c r="B223" s="45" t="s">
        <v>159</v>
      </c>
      <c r="C223" s="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35"/>
    </row>
    <row r="224" spans="2:71" x14ac:dyDescent="0.25">
      <c r="B224" s="2"/>
      <c r="C224" s="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35"/>
    </row>
    <row r="225" spans="2:75" x14ac:dyDescent="0.25">
      <c r="C225" s="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35"/>
    </row>
    <row r="226" spans="2:75" x14ac:dyDescent="0.25">
      <c r="B226" t="s">
        <v>140</v>
      </c>
      <c r="C226" s="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35"/>
    </row>
    <row r="227" spans="2:75" x14ac:dyDescent="0.25">
      <c r="B227" t="s">
        <v>160</v>
      </c>
      <c r="C227" s="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35"/>
    </row>
    <row r="228" spans="2:75" x14ac:dyDescent="0.25">
      <c r="B228" t="s">
        <v>141</v>
      </c>
      <c r="C228" s="31"/>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4"/>
    </row>
    <row r="229" spans="2:75" x14ac:dyDescent="0.25">
      <c r="D229" s="21"/>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1"/>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row>
    <row r="230" spans="2:75" x14ac:dyDescent="0.25">
      <c r="B230" s="6" t="s">
        <v>202</v>
      </c>
      <c r="C230" s="19"/>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7"/>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19"/>
      <c r="BQ230" s="19"/>
      <c r="BR230" s="19"/>
      <c r="BS230" s="19"/>
    </row>
    <row r="231" spans="2:75" x14ac:dyDescent="0.25">
      <c r="B231" s="6"/>
      <c r="C231" s="19"/>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7"/>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19"/>
      <c r="BQ231" s="19"/>
      <c r="BR231" s="19"/>
      <c r="BS231" s="19"/>
    </row>
    <row r="232" spans="2:75" x14ac:dyDescent="0.25">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39"/>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row>
    <row r="233" spans="2:75" x14ac:dyDescent="0.25">
      <c r="B233" s="3" t="s">
        <v>32</v>
      </c>
      <c r="D233" s="2"/>
      <c r="T233" s="1"/>
      <c r="AC233" s="31"/>
    </row>
    <row r="234" spans="2:75" x14ac:dyDescent="0.25">
      <c r="B234" t="str">
        <f>+B75</f>
        <v>Ozempic</v>
      </c>
      <c r="C234" s="31"/>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5"/>
      <c r="BT234" s="25"/>
      <c r="BU234" s="5"/>
      <c r="BV234" s="5"/>
      <c r="BW234" s="5"/>
    </row>
    <row r="235" spans="2:75" x14ac:dyDescent="0.25">
      <c r="B235" t="str">
        <f>+B77</f>
        <v>Rybelsus</v>
      </c>
      <c r="C235" s="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35"/>
      <c r="BT235" s="25"/>
      <c r="BU235" s="5"/>
      <c r="BV235" s="5"/>
      <c r="BW235" s="5"/>
    </row>
    <row r="236" spans="2:75" x14ac:dyDescent="0.25">
      <c r="B236" t="s">
        <v>37</v>
      </c>
      <c r="C236" s="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c r="BO236" s="131"/>
      <c r="BP236" s="131"/>
      <c r="BQ236" s="131"/>
      <c r="BR236" s="131"/>
      <c r="BS236" s="35"/>
      <c r="BT236" s="25"/>
      <c r="BU236" s="5"/>
      <c r="BV236" s="5"/>
      <c r="BW236" s="5"/>
    </row>
    <row r="237" spans="2:75" x14ac:dyDescent="0.25">
      <c r="C237" s="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35"/>
    </row>
    <row r="238" spans="2:75" x14ac:dyDescent="0.25">
      <c r="B238" s="3" t="s">
        <v>36</v>
      </c>
      <c r="C238" s="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35"/>
    </row>
    <row r="239" spans="2:75" ht="15.75" thickBot="1" x14ac:dyDescent="0.3">
      <c r="B239" t="str">
        <f>+B244</f>
        <v>Ozempic</v>
      </c>
      <c r="C239" s="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c r="BS239" s="35"/>
    </row>
    <row r="240" spans="2:75" ht="15.75" thickTop="1" x14ac:dyDescent="0.25">
      <c r="B240" t="str">
        <f>+B245</f>
        <v>Rybelsus</v>
      </c>
      <c r="C240" s="31"/>
      <c r="D240" s="131"/>
      <c r="E240" s="115" t="s">
        <v>423</v>
      </c>
      <c r="F240" s="116"/>
      <c r="G240" s="116"/>
      <c r="H240" s="116"/>
      <c r="I240" s="116"/>
      <c r="J240" s="116"/>
      <c r="K240" s="116"/>
      <c r="L240" s="116"/>
      <c r="M240" s="116"/>
      <c r="N240" s="117"/>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35"/>
    </row>
    <row r="241" spans="1:72" ht="15.75" thickBot="1" x14ac:dyDescent="0.3">
      <c r="B241" t="str">
        <f>+B246</f>
        <v>Mounjaro</v>
      </c>
      <c r="C241" s="31"/>
      <c r="D241" s="135"/>
      <c r="E241" s="118" t="s">
        <v>422</v>
      </c>
      <c r="F241" s="119"/>
      <c r="G241" s="119"/>
      <c r="H241" s="119"/>
      <c r="I241" s="119"/>
      <c r="J241" s="119"/>
      <c r="K241" s="119"/>
      <c r="L241" s="119"/>
      <c r="M241" s="119"/>
      <c r="N241" s="120"/>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35"/>
    </row>
    <row r="242" spans="1:72" ht="15.75" thickTop="1" x14ac:dyDescent="0.25">
      <c r="C242" s="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35"/>
    </row>
    <row r="243" spans="1:72" x14ac:dyDescent="0.25">
      <c r="B243" s="3" t="s">
        <v>129</v>
      </c>
      <c r="C243" s="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1"/>
      <c r="BQ243" s="131"/>
      <c r="BR243" s="131"/>
      <c r="BS243" s="35"/>
    </row>
    <row r="244" spans="1:72" x14ac:dyDescent="0.25">
      <c r="B244" t="str">
        <f>+B234</f>
        <v>Ozempic</v>
      </c>
      <c r="C244" s="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35"/>
    </row>
    <row r="245" spans="1:72" x14ac:dyDescent="0.25">
      <c r="B245" t="str">
        <f>+B235</f>
        <v>Rybelsus</v>
      </c>
      <c r="C245" s="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35"/>
    </row>
    <row r="246" spans="1:72" x14ac:dyDescent="0.25">
      <c r="B246" t="s">
        <v>37</v>
      </c>
      <c r="C246" s="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35"/>
    </row>
    <row r="247" spans="1:72" x14ac:dyDescent="0.25">
      <c r="C247" s="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35"/>
    </row>
    <row r="248" spans="1:72" x14ac:dyDescent="0.25">
      <c r="B248" s="3" t="s">
        <v>34</v>
      </c>
      <c r="C248" s="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BE248" s="131"/>
      <c r="BF248" s="131"/>
      <c r="BG248" s="131"/>
      <c r="BH248" s="131"/>
      <c r="BI248" s="131"/>
      <c r="BJ248" s="131"/>
      <c r="BK248" s="131"/>
      <c r="BL248" s="131"/>
      <c r="BM248" s="131"/>
      <c r="BN248" s="131"/>
      <c r="BO248" s="131"/>
      <c r="BP248" s="131"/>
      <c r="BQ248" s="131"/>
      <c r="BR248" s="131"/>
      <c r="BS248" s="35"/>
    </row>
    <row r="249" spans="1:72" x14ac:dyDescent="0.25">
      <c r="B249" t="str">
        <f t="shared" ref="B249:B250" si="3">+B239</f>
        <v>Ozempic</v>
      </c>
      <c r="C249" s="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35"/>
    </row>
    <row r="250" spans="1:72" x14ac:dyDescent="0.25">
      <c r="B250" t="str">
        <f t="shared" si="3"/>
        <v>Rybelsus</v>
      </c>
      <c r="C250" s="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35"/>
    </row>
    <row r="251" spans="1:72" x14ac:dyDescent="0.25">
      <c r="B251" t="s">
        <v>37</v>
      </c>
      <c r="C251" s="31"/>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4"/>
    </row>
    <row r="252" spans="1:72" x14ac:dyDescent="0.25">
      <c r="A252" t="s">
        <v>212</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36"/>
      <c r="BT252" t="s">
        <v>212</v>
      </c>
    </row>
    <row r="253" spans="1:72" x14ac:dyDescent="0.25">
      <c r="B253" s="59" t="s">
        <v>39</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60"/>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row>
    <row r="254" spans="1:72" x14ac:dyDescent="0.25">
      <c r="B254" s="2"/>
      <c r="AC254" s="31"/>
      <c r="AF254" s="4"/>
      <c r="AG254" s="4"/>
      <c r="AH254" s="4"/>
      <c r="AI254" s="4"/>
      <c r="AX254" s="4"/>
      <c r="AY254" s="4"/>
      <c r="AZ254" s="4"/>
      <c r="BA254" s="4"/>
      <c r="BB254" s="4"/>
      <c r="BC254" s="4"/>
    </row>
    <row r="255" spans="1:72" x14ac:dyDescent="0.25">
      <c r="B255" t="s">
        <v>168</v>
      </c>
      <c r="D255" s="129"/>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5"/>
    </row>
    <row r="256" spans="1:72" x14ac:dyDescent="0.25">
      <c r="B256" s="24" t="s">
        <v>55</v>
      </c>
      <c r="D256" s="130"/>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35"/>
    </row>
    <row r="257" spans="2:71" x14ac:dyDescent="0.25">
      <c r="B257" s="24"/>
      <c r="D257" s="130"/>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35"/>
    </row>
    <row r="258" spans="2:71" ht="15.75" thickBot="1" x14ac:dyDescent="0.3">
      <c r="B258" t="s">
        <v>214</v>
      </c>
      <c r="D258" s="130"/>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35"/>
    </row>
    <row r="259" spans="2:71" ht="15.75" thickTop="1" x14ac:dyDescent="0.25">
      <c r="D259" s="135"/>
      <c r="E259" s="115" t="s">
        <v>423</v>
      </c>
      <c r="F259" s="116"/>
      <c r="G259" s="116"/>
      <c r="H259" s="116"/>
      <c r="I259" s="116"/>
      <c r="J259" s="116"/>
      <c r="K259" s="116"/>
      <c r="L259" s="116"/>
      <c r="M259" s="116"/>
      <c r="N259" s="117"/>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35"/>
    </row>
    <row r="260" spans="2:71" ht="15.75" thickBot="1" x14ac:dyDescent="0.3">
      <c r="B260" t="s">
        <v>70</v>
      </c>
      <c r="D260" s="130"/>
      <c r="E260" s="118" t="s">
        <v>422</v>
      </c>
      <c r="F260" s="119"/>
      <c r="G260" s="119"/>
      <c r="H260" s="119"/>
      <c r="I260" s="119"/>
      <c r="J260" s="119"/>
      <c r="K260" s="119"/>
      <c r="L260" s="119"/>
      <c r="M260" s="119"/>
      <c r="N260" s="120"/>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35"/>
    </row>
    <row r="261" spans="2:71" ht="15.75" thickTop="1" x14ac:dyDescent="0.25">
      <c r="B261" s="24" t="s">
        <v>55</v>
      </c>
      <c r="D261" s="130"/>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35"/>
    </row>
    <row r="262" spans="2:71" x14ac:dyDescent="0.25">
      <c r="B262" t="s">
        <v>71</v>
      </c>
      <c r="D262" s="130"/>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35"/>
    </row>
    <row r="263" spans="2:71" x14ac:dyDescent="0.25">
      <c r="B263" t="s">
        <v>72</v>
      </c>
      <c r="D263" s="130"/>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35"/>
    </row>
    <row r="264" spans="2:71" x14ac:dyDescent="0.25">
      <c r="B264" t="s">
        <v>73</v>
      </c>
      <c r="D264" s="132"/>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4"/>
    </row>
    <row r="265" spans="2:71" x14ac:dyDescent="0.25">
      <c r="T265" s="4"/>
      <c r="U265" s="4"/>
      <c r="V265" s="4"/>
      <c r="W265" s="4"/>
      <c r="X265" s="4"/>
      <c r="Y265" s="4"/>
      <c r="Z265" s="4"/>
      <c r="AA265" s="4"/>
      <c r="AB265" s="4"/>
      <c r="AC265" s="37"/>
      <c r="AD265" s="4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2:71" x14ac:dyDescent="0.25">
      <c r="B266" s="6" t="s">
        <v>79</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65"/>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row>
    <row r="267" spans="2:71" x14ac:dyDescent="0.25">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65"/>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row>
    <row r="268" spans="2:71" x14ac:dyDescent="0.25">
      <c r="AC268" s="37"/>
    </row>
    <row r="269" spans="2:71" x14ac:dyDescent="0.25">
      <c r="B269" s="45" t="s">
        <v>13</v>
      </c>
      <c r="AC269" s="37"/>
    </row>
    <row r="270" spans="2:71" x14ac:dyDescent="0.25">
      <c r="B270" t="s">
        <v>71</v>
      </c>
      <c r="D270" s="129"/>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5"/>
    </row>
    <row r="271" spans="2:71" x14ac:dyDescent="0.25">
      <c r="B271" t="s">
        <v>72</v>
      </c>
      <c r="D271" s="130"/>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35"/>
    </row>
    <row r="272" spans="2:71" x14ac:dyDescent="0.25">
      <c r="B272" t="s">
        <v>73</v>
      </c>
      <c r="D272" s="130"/>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35"/>
    </row>
    <row r="273" spans="1:72" x14ac:dyDescent="0.25">
      <c r="D273" s="130"/>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1"/>
      <c r="BM273" s="131"/>
      <c r="BN273" s="131"/>
      <c r="BO273" s="131"/>
      <c r="BP273" s="131"/>
      <c r="BQ273" s="131"/>
      <c r="BR273" s="131"/>
      <c r="BS273" s="35"/>
    </row>
    <row r="274" spans="1:72" x14ac:dyDescent="0.25">
      <c r="B274" t="s">
        <v>81</v>
      </c>
      <c r="D274" s="130"/>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35"/>
    </row>
    <row r="275" spans="1:72" x14ac:dyDescent="0.25">
      <c r="D275" s="130"/>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35"/>
    </row>
    <row r="276" spans="1:72" ht="15.75" thickBot="1" x14ac:dyDescent="0.3">
      <c r="B276" t="s">
        <v>74</v>
      </c>
      <c r="D276" s="130"/>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c r="BC276" s="131"/>
      <c r="BD276" s="131"/>
      <c r="BE276" s="131"/>
      <c r="BF276" s="131"/>
      <c r="BG276" s="131"/>
      <c r="BH276" s="131"/>
      <c r="BI276" s="131"/>
      <c r="BJ276" s="131"/>
      <c r="BK276" s="131"/>
      <c r="BL276" s="131"/>
      <c r="BM276" s="131"/>
      <c r="BN276" s="131"/>
      <c r="BO276" s="131"/>
      <c r="BP276" s="131"/>
      <c r="BQ276" s="131"/>
      <c r="BR276" s="131"/>
      <c r="BS276" s="35"/>
    </row>
    <row r="277" spans="1:72" ht="15.75" thickTop="1" x14ac:dyDescent="0.25">
      <c r="B277" t="s">
        <v>75</v>
      </c>
      <c r="D277" s="135"/>
      <c r="E277" s="115" t="s">
        <v>423</v>
      </c>
      <c r="F277" s="116"/>
      <c r="G277" s="116"/>
      <c r="H277" s="116"/>
      <c r="I277" s="116"/>
      <c r="J277" s="116"/>
      <c r="K277" s="116"/>
      <c r="L277" s="116"/>
      <c r="M277" s="116"/>
      <c r="N277" s="117"/>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BE277" s="131"/>
      <c r="BF277" s="131"/>
      <c r="BG277" s="131"/>
      <c r="BH277" s="131"/>
      <c r="BI277" s="131"/>
      <c r="BJ277" s="131"/>
      <c r="BK277" s="131"/>
      <c r="BL277" s="131"/>
      <c r="BM277" s="131"/>
      <c r="BN277" s="131"/>
      <c r="BO277" s="131"/>
      <c r="BP277" s="131"/>
      <c r="BQ277" s="131"/>
      <c r="BR277" s="131"/>
      <c r="BS277" s="35"/>
    </row>
    <row r="278" spans="1:72" ht="15.75" thickBot="1" x14ac:dyDescent="0.3">
      <c r="D278" s="130"/>
      <c r="E278" s="118" t="s">
        <v>422</v>
      </c>
      <c r="F278" s="119"/>
      <c r="G278" s="119"/>
      <c r="H278" s="119"/>
      <c r="I278" s="119"/>
      <c r="J278" s="119"/>
      <c r="K278" s="119"/>
      <c r="L278" s="119"/>
      <c r="M278" s="119"/>
      <c r="N278" s="120"/>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35"/>
    </row>
    <row r="279" spans="1:72" ht="15.75" thickTop="1" x14ac:dyDescent="0.25">
      <c r="B279" t="s">
        <v>169</v>
      </c>
      <c r="D279" s="130"/>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35"/>
    </row>
    <row r="280" spans="1:72" x14ac:dyDescent="0.25">
      <c r="B280" t="s">
        <v>170</v>
      </c>
      <c r="D280" s="130"/>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35"/>
    </row>
    <row r="281" spans="1:72" x14ac:dyDescent="0.25">
      <c r="B281" t="s">
        <v>171</v>
      </c>
      <c r="D281" s="130"/>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c r="BC281" s="131"/>
      <c r="BD281" s="131"/>
      <c r="BE281" s="131"/>
      <c r="BF281" s="131"/>
      <c r="BG281" s="131"/>
      <c r="BH281" s="131"/>
      <c r="BI281" s="131"/>
      <c r="BJ281" s="131"/>
      <c r="BK281" s="131"/>
      <c r="BL281" s="131"/>
      <c r="BM281" s="131"/>
      <c r="BN281" s="131"/>
      <c r="BO281" s="131"/>
      <c r="BP281" s="131"/>
      <c r="BQ281" s="131"/>
      <c r="BR281" s="131"/>
      <c r="BS281" s="35"/>
    </row>
    <row r="282" spans="1:72" x14ac:dyDescent="0.25">
      <c r="D282" s="130"/>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BE282" s="131"/>
      <c r="BF282" s="131"/>
      <c r="BG282" s="131"/>
      <c r="BH282" s="131"/>
      <c r="BI282" s="131"/>
      <c r="BJ282" s="131"/>
      <c r="BK282" s="131"/>
      <c r="BL282" s="131"/>
      <c r="BM282" s="131"/>
      <c r="BN282" s="131"/>
      <c r="BO282" s="131"/>
      <c r="BP282" s="131"/>
      <c r="BQ282" s="131"/>
      <c r="BR282" s="131"/>
      <c r="BS282" s="35"/>
    </row>
    <row r="283" spans="1:72" x14ac:dyDescent="0.25">
      <c r="B283" s="45" t="s">
        <v>2</v>
      </c>
      <c r="D283" s="130"/>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35"/>
    </row>
    <row r="284" spans="1:72" x14ac:dyDescent="0.25">
      <c r="B284" t="s">
        <v>74</v>
      </c>
      <c r="D284" s="130"/>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c r="BE284" s="131"/>
      <c r="BF284" s="131"/>
      <c r="BG284" s="131"/>
      <c r="BH284" s="131"/>
      <c r="BI284" s="131"/>
      <c r="BJ284" s="131"/>
      <c r="BK284" s="131"/>
      <c r="BL284" s="131"/>
      <c r="BM284" s="131"/>
      <c r="BN284" s="131"/>
      <c r="BO284" s="131"/>
      <c r="BP284" s="131"/>
      <c r="BQ284" s="131"/>
      <c r="BR284" s="131"/>
      <c r="BS284" s="35"/>
    </row>
    <row r="285" spans="1:72" x14ac:dyDescent="0.25">
      <c r="B285" t="s">
        <v>75</v>
      </c>
      <c r="D285" s="132"/>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4"/>
    </row>
    <row r="286" spans="1:72" x14ac:dyDescent="0.25">
      <c r="A286" t="s">
        <v>212</v>
      </c>
      <c r="AC286" s="37"/>
      <c r="BT286" t="s">
        <v>212</v>
      </c>
    </row>
    <row r="287" spans="1:72" x14ac:dyDescent="0.25">
      <c r="B287" s="6" t="s">
        <v>1</v>
      </c>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9"/>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2" x14ac:dyDescent="0.25">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35"/>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row>
    <row r="289" spans="2:71" x14ac:dyDescent="0.25">
      <c r="AC289" s="31"/>
    </row>
    <row r="290" spans="2:71" x14ac:dyDescent="0.25">
      <c r="B290" s="3" t="s">
        <v>44</v>
      </c>
      <c r="AC290" s="31"/>
    </row>
    <row r="291" spans="2:71" x14ac:dyDescent="0.25">
      <c r="B291" t="s">
        <v>42</v>
      </c>
      <c r="D291" s="129"/>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5"/>
    </row>
    <row r="292" spans="2:71" x14ac:dyDescent="0.25">
      <c r="B292" t="s">
        <v>41</v>
      </c>
      <c r="D292" s="130"/>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c r="BM292" s="131"/>
      <c r="BN292" s="131"/>
      <c r="BO292" s="131"/>
      <c r="BP292" s="131"/>
      <c r="BQ292" s="131"/>
      <c r="BR292" s="131"/>
      <c r="BS292" s="35"/>
    </row>
    <row r="293" spans="2:71" x14ac:dyDescent="0.25">
      <c r="B293" t="s">
        <v>40</v>
      </c>
      <c r="D293" s="130"/>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c r="BC293" s="131"/>
      <c r="BD293" s="131"/>
      <c r="BE293" s="131"/>
      <c r="BF293" s="131"/>
      <c r="BG293" s="131"/>
      <c r="BH293" s="131"/>
      <c r="BI293" s="131"/>
      <c r="BJ293" s="131"/>
      <c r="BK293" s="131"/>
      <c r="BL293" s="131"/>
      <c r="BM293" s="131"/>
      <c r="BN293" s="131"/>
      <c r="BO293" s="131"/>
      <c r="BP293" s="131"/>
      <c r="BQ293" s="131"/>
      <c r="BR293" s="131"/>
      <c r="BS293" s="35"/>
    </row>
    <row r="294" spans="2:71" x14ac:dyDescent="0.25">
      <c r="B294" t="s">
        <v>215</v>
      </c>
      <c r="D294" s="130"/>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c r="BC294" s="131"/>
      <c r="BD294" s="131"/>
      <c r="BE294" s="131"/>
      <c r="BF294" s="131"/>
      <c r="BG294" s="131"/>
      <c r="BH294" s="131"/>
      <c r="BI294" s="131"/>
      <c r="BJ294" s="131"/>
      <c r="BK294" s="131"/>
      <c r="BL294" s="131"/>
      <c r="BM294" s="131"/>
      <c r="BN294" s="131"/>
      <c r="BO294" s="131"/>
      <c r="BP294" s="131"/>
      <c r="BQ294" s="131"/>
      <c r="BR294" s="131"/>
      <c r="BS294" s="35"/>
    </row>
    <row r="295" spans="2:71" ht="15.75" thickBot="1" x14ac:dyDescent="0.3">
      <c r="B295" s="24" t="s">
        <v>56</v>
      </c>
      <c r="D295" s="130"/>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BE295" s="131"/>
      <c r="BF295" s="131"/>
      <c r="BG295" s="131"/>
      <c r="BH295" s="131"/>
      <c r="BI295" s="131"/>
      <c r="BJ295" s="131"/>
      <c r="BK295" s="131"/>
      <c r="BL295" s="131"/>
      <c r="BM295" s="131"/>
      <c r="BN295" s="131"/>
      <c r="BO295" s="131"/>
      <c r="BP295" s="131"/>
      <c r="BQ295" s="131"/>
      <c r="BR295" s="131"/>
      <c r="BS295" s="35"/>
    </row>
    <row r="296" spans="2:71" ht="15.75" thickTop="1" x14ac:dyDescent="0.25">
      <c r="D296" s="135"/>
      <c r="E296" s="115" t="s">
        <v>423</v>
      </c>
      <c r="F296" s="116"/>
      <c r="G296" s="116"/>
      <c r="H296" s="116"/>
      <c r="I296" s="116"/>
      <c r="J296" s="116"/>
      <c r="K296" s="116"/>
      <c r="L296" s="116"/>
      <c r="M296" s="116"/>
      <c r="N296" s="117"/>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c r="BC296" s="131"/>
      <c r="BD296" s="131"/>
      <c r="BE296" s="131"/>
      <c r="BF296" s="131"/>
      <c r="BG296" s="131"/>
      <c r="BH296" s="131"/>
      <c r="BI296" s="131"/>
      <c r="BJ296" s="131"/>
      <c r="BK296" s="131"/>
      <c r="BL296" s="131"/>
      <c r="BM296" s="131"/>
      <c r="BN296" s="131"/>
      <c r="BO296" s="131"/>
      <c r="BP296" s="131"/>
      <c r="BQ296" s="131"/>
      <c r="BR296" s="131"/>
      <c r="BS296" s="35"/>
    </row>
    <row r="297" spans="2:71" ht="15.75" thickBot="1" x14ac:dyDescent="0.3">
      <c r="B297" t="s">
        <v>257</v>
      </c>
      <c r="D297" s="130"/>
      <c r="E297" s="118" t="s">
        <v>422</v>
      </c>
      <c r="F297" s="119"/>
      <c r="G297" s="119"/>
      <c r="H297" s="119"/>
      <c r="I297" s="119"/>
      <c r="J297" s="119"/>
      <c r="K297" s="119"/>
      <c r="L297" s="119"/>
      <c r="M297" s="119"/>
      <c r="N297" s="120"/>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c r="BC297" s="131"/>
      <c r="BD297" s="131"/>
      <c r="BE297" s="131"/>
      <c r="BF297" s="131"/>
      <c r="BG297" s="131"/>
      <c r="BH297" s="131"/>
      <c r="BI297" s="131"/>
      <c r="BJ297" s="131"/>
      <c r="BK297" s="131"/>
      <c r="BL297" s="131"/>
      <c r="BM297" s="131"/>
      <c r="BN297" s="131"/>
      <c r="BO297" s="131"/>
      <c r="BP297" s="131"/>
      <c r="BQ297" s="131"/>
      <c r="BR297" s="131"/>
      <c r="BS297" s="35"/>
    </row>
    <row r="298" spans="2:71" ht="15.75" thickTop="1" x14ac:dyDescent="0.25">
      <c r="D298" s="130"/>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c r="BC298" s="131"/>
      <c r="BD298" s="131"/>
      <c r="BE298" s="131"/>
      <c r="BF298" s="131"/>
      <c r="BG298" s="131"/>
      <c r="BH298" s="131"/>
      <c r="BI298" s="131"/>
      <c r="BJ298" s="131"/>
      <c r="BK298" s="131"/>
      <c r="BL298" s="131"/>
      <c r="BM298" s="131"/>
      <c r="BN298" s="131"/>
      <c r="BO298" s="131"/>
      <c r="BP298" s="131"/>
      <c r="BQ298" s="131"/>
      <c r="BR298" s="131"/>
      <c r="BS298" s="35"/>
    </row>
    <row r="299" spans="2:71" x14ac:dyDescent="0.25">
      <c r="B299" s="3" t="s">
        <v>43</v>
      </c>
      <c r="D299" s="130"/>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c r="BC299" s="131"/>
      <c r="BD299" s="131"/>
      <c r="BE299" s="131"/>
      <c r="BF299" s="131"/>
      <c r="BG299" s="131"/>
      <c r="BH299" s="131"/>
      <c r="BI299" s="131"/>
      <c r="BJ299" s="131"/>
      <c r="BK299" s="131"/>
      <c r="BL299" s="131"/>
      <c r="BM299" s="131"/>
      <c r="BN299" s="131"/>
      <c r="BO299" s="131"/>
      <c r="BP299" s="131"/>
      <c r="BQ299" s="131"/>
      <c r="BR299" s="131"/>
      <c r="BS299" s="35"/>
    </row>
    <row r="300" spans="2:71" x14ac:dyDescent="0.25">
      <c r="B300" t="s">
        <v>13</v>
      </c>
      <c r="D300" s="130"/>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131"/>
      <c r="BN300" s="131"/>
      <c r="BO300" s="131"/>
      <c r="BP300" s="131"/>
      <c r="BQ300" s="131"/>
      <c r="BR300" s="131"/>
      <c r="BS300" s="35"/>
    </row>
    <row r="301" spans="2:71" x14ac:dyDescent="0.25">
      <c r="B301" t="s">
        <v>2</v>
      </c>
      <c r="D301" s="130"/>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35"/>
    </row>
    <row r="302" spans="2:71" x14ac:dyDescent="0.25">
      <c r="B302" t="s">
        <v>45</v>
      </c>
      <c r="D302" s="132"/>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4"/>
    </row>
    <row r="303" spans="2:71" x14ac:dyDescent="0.25">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40"/>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row>
    <row r="304" spans="2:71" x14ac:dyDescent="0.25">
      <c r="B304" s="6" t="s">
        <v>69</v>
      </c>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9"/>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2:71" x14ac:dyDescent="0.25">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35"/>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row>
    <row r="306" spans="2:71" x14ac:dyDescent="0.25">
      <c r="AC306" s="31"/>
    </row>
    <row r="307" spans="2:71" x14ac:dyDescent="0.25">
      <c r="B307" s="3" t="s">
        <v>82</v>
      </c>
      <c r="F307" s="12"/>
      <c r="G307" s="12"/>
      <c r="H307" s="12"/>
      <c r="I307" s="12"/>
      <c r="J307" s="12"/>
      <c r="K307" s="12"/>
      <c r="L307" s="12"/>
      <c r="M307" s="12"/>
      <c r="N307" s="12"/>
      <c r="O307" s="12"/>
      <c r="P307" s="12"/>
      <c r="Q307" s="12"/>
      <c r="R307" s="12"/>
      <c r="S307" s="12"/>
      <c r="T307" s="12"/>
      <c r="U307" s="12"/>
      <c r="V307" s="12"/>
      <c r="W307" s="12"/>
      <c r="X307" s="12"/>
      <c r="Y307" s="12"/>
      <c r="Z307" s="12"/>
      <c r="AA307" s="20"/>
      <c r="AB307" s="12"/>
      <c r="AC307" s="33"/>
      <c r="AE307" s="4"/>
    </row>
    <row r="308" spans="2:71" x14ac:dyDescent="0.25">
      <c r="B308" t="str">
        <f>+B408</f>
        <v>Wegovy</v>
      </c>
      <c r="D308" s="129"/>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5"/>
    </row>
    <row r="309" spans="2:71" x14ac:dyDescent="0.25">
      <c r="B309" t="str">
        <f>+B409</f>
        <v>Zepbound</v>
      </c>
      <c r="D309" s="130"/>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131"/>
      <c r="BF309" s="131"/>
      <c r="BG309" s="131"/>
      <c r="BH309" s="131"/>
      <c r="BI309" s="131"/>
      <c r="BJ309" s="131"/>
      <c r="BK309" s="131"/>
      <c r="BL309" s="131"/>
      <c r="BM309" s="131"/>
      <c r="BN309" s="131"/>
      <c r="BO309" s="131"/>
      <c r="BP309" s="131"/>
      <c r="BQ309" s="131"/>
      <c r="BR309" s="131"/>
      <c r="BS309" s="35"/>
    </row>
    <row r="310" spans="2:71" x14ac:dyDescent="0.25">
      <c r="D310" s="130"/>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1"/>
      <c r="BM310" s="131"/>
      <c r="BN310" s="131"/>
      <c r="BO310" s="131"/>
      <c r="BP310" s="131"/>
      <c r="BQ310" s="131"/>
      <c r="BR310" s="131"/>
      <c r="BS310" s="35"/>
    </row>
    <row r="311" spans="2:71" x14ac:dyDescent="0.25">
      <c r="B311" s="3" t="s">
        <v>242</v>
      </c>
      <c r="D311" s="130"/>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c r="BQ311" s="131"/>
      <c r="BR311" s="131"/>
      <c r="BS311" s="35"/>
    </row>
    <row r="312" spans="2:71" x14ac:dyDescent="0.25">
      <c r="B312" t="str">
        <f t="shared" ref="B312:B313" si="4">+B308</f>
        <v>Wegovy</v>
      </c>
      <c r="D312" s="130"/>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c r="BQ312" s="131"/>
      <c r="BR312" s="131"/>
      <c r="BS312" s="35"/>
    </row>
    <row r="313" spans="2:71" ht="15.75" thickBot="1" x14ac:dyDescent="0.3">
      <c r="B313" t="str">
        <f t="shared" si="4"/>
        <v>Zepbound</v>
      </c>
      <c r="D313" s="130"/>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1"/>
      <c r="BM313" s="131"/>
      <c r="BN313" s="131"/>
      <c r="BO313" s="131"/>
      <c r="BP313" s="131"/>
      <c r="BQ313" s="131"/>
      <c r="BR313" s="131"/>
      <c r="BS313" s="35"/>
    </row>
    <row r="314" spans="2:71" ht="15.75" thickTop="1" x14ac:dyDescent="0.25">
      <c r="D314" s="135"/>
      <c r="E314" s="115" t="s">
        <v>423</v>
      </c>
      <c r="F314" s="116"/>
      <c r="G314" s="116"/>
      <c r="H314" s="116"/>
      <c r="I314" s="116"/>
      <c r="J314" s="116"/>
      <c r="K314" s="116"/>
      <c r="L314" s="116"/>
      <c r="M314" s="116"/>
      <c r="N314" s="117"/>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1"/>
      <c r="BM314" s="131"/>
      <c r="BN314" s="131"/>
      <c r="BO314" s="131"/>
      <c r="BP314" s="131"/>
      <c r="BQ314" s="131"/>
      <c r="BR314" s="131"/>
      <c r="BS314" s="35"/>
    </row>
    <row r="315" spans="2:71" ht="15.75" thickBot="1" x14ac:dyDescent="0.3">
      <c r="B315" s="3" t="s">
        <v>174</v>
      </c>
      <c r="D315" s="130"/>
      <c r="E315" s="118" t="s">
        <v>422</v>
      </c>
      <c r="F315" s="119"/>
      <c r="G315" s="119"/>
      <c r="H315" s="119"/>
      <c r="I315" s="119"/>
      <c r="J315" s="119"/>
      <c r="K315" s="119"/>
      <c r="L315" s="119"/>
      <c r="M315" s="119"/>
      <c r="N315" s="120"/>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c r="BC315" s="131"/>
      <c r="BD315" s="131"/>
      <c r="BE315" s="131"/>
      <c r="BF315" s="131"/>
      <c r="BG315" s="131"/>
      <c r="BH315" s="131"/>
      <c r="BI315" s="131"/>
      <c r="BJ315" s="131"/>
      <c r="BK315" s="131"/>
      <c r="BL315" s="131"/>
      <c r="BM315" s="131"/>
      <c r="BN315" s="131"/>
      <c r="BO315" s="131"/>
      <c r="BP315" s="131"/>
      <c r="BQ315" s="131"/>
      <c r="BR315" s="131"/>
      <c r="BS315" s="35"/>
    </row>
    <row r="316" spans="2:71" ht="15.75" thickTop="1" x14ac:dyDescent="0.25">
      <c r="B316" t="s">
        <v>13</v>
      </c>
      <c r="D316" s="130"/>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31"/>
      <c r="BR316" s="131"/>
      <c r="BS316" s="35"/>
    </row>
    <row r="317" spans="2:71" x14ac:dyDescent="0.25">
      <c r="B317" t="s">
        <v>2</v>
      </c>
      <c r="D317" s="130"/>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c r="BQ317" s="131"/>
      <c r="BR317" s="131"/>
      <c r="BS317" s="35"/>
    </row>
    <row r="318" spans="2:71" x14ac:dyDescent="0.25">
      <c r="D318" s="130"/>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c r="BQ318" s="131"/>
      <c r="BR318" s="131"/>
      <c r="BS318" s="35"/>
    </row>
    <row r="319" spans="2:71" x14ac:dyDescent="0.25">
      <c r="B319" s="3" t="s">
        <v>175</v>
      </c>
      <c r="D319" s="130"/>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131"/>
      <c r="BC319" s="131"/>
      <c r="BD319" s="131"/>
      <c r="BE319" s="131"/>
      <c r="BF319" s="131"/>
      <c r="BG319" s="131"/>
      <c r="BH319" s="131"/>
      <c r="BI319" s="131"/>
      <c r="BJ319" s="131"/>
      <c r="BK319" s="131"/>
      <c r="BL319" s="131"/>
      <c r="BM319" s="131"/>
      <c r="BN319" s="131"/>
      <c r="BO319" s="131"/>
      <c r="BP319" s="131"/>
      <c r="BQ319" s="131"/>
      <c r="BR319" s="131"/>
      <c r="BS319" s="35"/>
    </row>
    <row r="320" spans="2:71" x14ac:dyDescent="0.25">
      <c r="B320" t="s">
        <v>13</v>
      </c>
      <c r="D320" s="130"/>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1"/>
      <c r="BM320" s="131"/>
      <c r="BN320" s="131"/>
      <c r="BO320" s="131"/>
      <c r="BP320" s="131"/>
      <c r="BQ320" s="131"/>
      <c r="BR320" s="131"/>
      <c r="BS320" s="35"/>
    </row>
    <row r="321" spans="1:72" x14ac:dyDescent="0.25">
      <c r="B321" t="s">
        <v>2</v>
      </c>
      <c r="D321" s="132"/>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4"/>
    </row>
    <row r="322" spans="1:72" x14ac:dyDescent="0.25">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38"/>
      <c r="AD322" s="27"/>
      <c r="AE322" s="22"/>
      <c r="AF322" s="22"/>
      <c r="AG322" s="22"/>
      <c r="AH322" s="22"/>
      <c r="AI322" s="27"/>
      <c r="AJ322" s="22"/>
      <c r="AK322" s="22"/>
      <c r="AL322" s="27"/>
      <c r="AM322" s="22"/>
      <c r="AN322" s="27"/>
      <c r="AO322" s="22"/>
      <c r="AP322" s="22"/>
      <c r="AQ322" s="4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row>
    <row r="323" spans="1:72" x14ac:dyDescent="0.25">
      <c r="A323" t="s">
        <v>212</v>
      </c>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33"/>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t="s">
        <v>212</v>
      </c>
    </row>
    <row r="324" spans="1:72" x14ac:dyDescent="0.25">
      <c r="B324" s="6" t="s">
        <v>247</v>
      </c>
      <c r="C324" s="19"/>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1"/>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row>
    <row r="325" spans="1:72" x14ac:dyDescent="0.25">
      <c r="B325" s="52" t="s">
        <v>254</v>
      </c>
      <c r="C325" s="19"/>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1"/>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row>
    <row r="326" spans="1:72" x14ac:dyDescent="0.25">
      <c r="B326" s="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38"/>
    </row>
    <row r="327" spans="1:72" x14ac:dyDescent="0.25">
      <c r="B327" t="s">
        <v>418</v>
      </c>
      <c r="D327" s="129"/>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5"/>
    </row>
    <row r="328" spans="1:72" x14ac:dyDescent="0.25">
      <c r="B328" t="s">
        <v>83</v>
      </c>
      <c r="D328" s="130"/>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c r="BC328" s="131"/>
      <c r="BD328" s="131"/>
      <c r="BE328" s="131"/>
      <c r="BF328" s="131"/>
      <c r="BG328" s="131"/>
      <c r="BH328" s="131"/>
      <c r="BI328" s="131"/>
      <c r="BJ328" s="131"/>
      <c r="BK328" s="131"/>
      <c r="BL328" s="131"/>
      <c r="BM328" s="131"/>
      <c r="BN328" s="131"/>
      <c r="BO328" s="131"/>
      <c r="BP328" s="131"/>
      <c r="BQ328" s="131"/>
      <c r="BR328" s="131"/>
      <c r="BS328" s="35"/>
    </row>
    <row r="329" spans="1:72" x14ac:dyDescent="0.25">
      <c r="B329" t="s">
        <v>246</v>
      </c>
      <c r="D329" s="130"/>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c r="BC329" s="131"/>
      <c r="BD329" s="131"/>
      <c r="BE329" s="131"/>
      <c r="BF329" s="131"/>
      <c r="BG329" s="131"/>
      <c r="BH329" s="131"/>
      <c r="BI329" s="131"/>
      <c r="BJ329" s="131"/>
      <c r="BK329" s="131"/>
      <c r="BL329" s="131"/>
      <c r="BM329" s="131"/>
      <c r="BN329" s="131"/>
      <c r="BO329" s="131"/>
      <c r="BP329" s="131"/>
      <c r="BQ329" s="131"/>
      <c r="BR329" s="131"/>
      <c r="BS329" s="35"/>
    </row>
    <row r="330" spans="1:72" x14ac:dyDescent="0.25">
      <c r="B330" s="30" t="s">
        <v>247</v>
      </c>
      <c r="D330" s="130"/>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35"/>
    </row>
    <row r="331" spans="1:72" x14ac:dyDescent="0.25">
      <c r="B331" s="30"/>
      <c r="D331" s="130"/>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35"/>
    </row>
    <row r="332" spans="1:72" x14ac:dyDescent="0.25">
      <c r="B332" s="30" t="s">
        <v>258</v>
      </c>
      <c r="D332" s="130"/>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1"/>
      <c r="BM332" s="131"/>
      <c r="BN332" s="131"/>
      <c r="BO332" s="131"/>
      <c r="BP332" s="131"/>
      <c r="BQ332" s="131"/>
      <c r="BR332" s="131"/>
      <c r="BS332" s="35"/>
    </row>
    <row r="333" spans="1:72" ht="15.75" thickBot="1" x14ac:dyDescent="0.3">
      <c r="B333" s="30" t="s">
        <v>259</v>
      </c>
      <c r="D333" s="135"/>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c r="BC333" s="131"/>
      <c r="BD333" s="131"/>
      <c r="BE333" s="131"/>
      <c r="BF333" s="131"/>
      <c r="BG333" s="131"/>
      <c r="BH333" s="131"/>
      <c r="BI333" s="131"/>
      <c r="BJ333" s="131"/>
      <c r="BK333" s="131"/>
      <c r="BL333" s="131"/>
      <c r="BM333" s="131"/>
      <c r="BN333" s="131"/>
      <c r="BO333" s="131"/>
      <c r="BP333" s="131"/>
      <c r="BQ333" s="131"/>
      <c r="BR333" s="131"/>
      <c r="BS333" s="35"/>
    </row>
    <row r="334" spans="1:72" ht="15.75" thickTop="1" x14ac:dyDescent="0.25">
      <c r="B334" s="30"/>
      <c r="D334" s="130"/>
      <c r="E334" s="115" t="s">
        <v>423</v>
      </c>
      <c r="F334" s="116"/>
      <c r="G334" s="116"/>
      <c r="H334" s="116"/>
      <c r="I334" s="116"/>
      <c r="J334" s="116"/>
      <c r="K334" s="116"/>
      <c r="L334" s="116"/>
      <c r="M334" s="116"/>
      <c r="N334" s="117"/>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c r="BC334" s="131"/>
      <c r="BD334" s="131"/>
      <c r="BE334" s="131"/>
      <c r="BF334" s="131"/>
      <c r="BG334" s="131"/>
      <c r="BH334" s="131"/>
      <c r="BI334" s="131"/>
      <c r="BJ334" s="131"/>
      <c r="BK334" s="131"/>
      <c r="BL334" s="131"/>
      <c r="BM334" s="131"/>
      <c r="BN334" s="131"/>
      <c r="BO334" s="131"/>
      <c r="BP334" s="131"/>
      <c r="BQ334" s="131"/>
      <c r="BR334" s="131"/>
      <c r="BS334" s="35"/>
    </row>
    <row r="335" spans="1:72" ht="15.75" thickBot="1" x14ac:dyDescent="0.3">
      <c r="B335" s="29" t="s">
        <v>369</v>
      </c>
      <c r="D335" s="130"/>
      <c r="E335" s="118" t="s">
        <v>422</v>
      </c>
      <c r="F335" s="119"/>
      <c r="G335" s="119"/>
      <c r="H335" s="119"/>
      <c r="I335" s="119"/>
      <c r="J335" s="119"/>
      <c r="K335" s="119"/>
      <c r="L335" s="119"/>
      <c r="M335" s="119"/>
      <c r="N335" s="120"/>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131"/>
      <c r="BC335" s="131"/>
      <c r="BD335" s="131"/>
      <c r="BE335" s="131"/>
      <c r="BF335" s="131"/>
      <c r="BG335" s="131"/>
      <c r="BH335" s="131"/>
      <c r="BI335" s="131"/>
      <c r="BJ335" s="131"/>
      <c r="BK335" s="131"/>
      <c r="BL335" s="131"/>
      <c r="BM335" s="131"/>
      <c r="BN335" s="131"/>
      <c r="BO335" s="131"/>
      <c r="BP335" s="131"/>
      <c r="BQ335" s="131"/>
      <c r="BR335" s="131"/>
      <c r="BS335" s="35"/>
    </row>
    <row r="336" spans="1:72" ht="15.75" thickTop="1" x14ac:dyDescent="0.25">
      <c r="B336" s="30" t="s">
        <v>13</v>
      </c>
      <c r="D336" s="130"/>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c r="BC336" s="131"/>
      <c r="BD336" s="131"/>
      <c r="BE336" s="131"/>
      <c r="BF336" s="131"/>
      <c r="BG336" s="131"/>
      <c r="BH336" s="131"/>
      <c r="BI336" s="131"/>
      <c r="BJ336" s="131"/>
      <c r="BK336" s="131"/>
      <c r="BL336" s="131"/>
      <c r="BM336" s="131"/>
      <c r="BN336" s="131"/>
      <c r="BO336" s="131"/>
      <c r="BP336" s="131"/>
      <c r="BQ336" s="131"/>
      <c r="BR336" s="131"/>
      <c r="BS336" s="35"/>
    </row>
    <row r="337" spans="1:72" x14ac:dyDescent="0.25">
      <c r="B337" s="30" t="s">
        <v>2</v>
      </c>
      <c r="D337" s="130"/>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35"/>
    </row>
    <row r="338" spans="1:72" x14ac:dyDescent="0.25">
      <c r="B338" s="30"/>
      <c r="D338" s="130"/>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c r="BC338" s="131"/>
      <c r="BD338" s="131"/>
      <c r="BE338" s="131"/>
      <c r="BF338" s="131"/>
      <c r="BG338" s="131"/>
      <c r="BH338" s="131"/>
      <c r="BI338" s="131"/>
      <c r="BJ338" s="131"/>
      <c r="BK338" s="131"/>
      <c r="BL338" s="131"/>
      <c r="BM338" s="131"/>
      <c r="BN338" s="131"/>
      <c r="BO338" s="131"/>
      <c r="BP338" s="131"/>
      <c r="BQ338" s="131"/>
      <c r="BR338" s="131"/>
      <c r="BS338" s="35"/>
    </row>
    <row r="339" spans="1:72" x14ac:dyDescent="0.25">
      <c r="B339" s="29" t="s">
        <v>370</v>
      </c>
      <c r="D339" s="130"/>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131"/>
      <c r="BC339" s="131"/>
      <c r="BD339" s="131"/>
      <c r="BE339" s="131"/>
      <c r="BF339" s="131"/>
      <c r="BG339" s="131"/>
      <c r="BH339" s="131"/>
      <c r="BI339" s="131"/>
      <c r="BJ339" s="131"/>
      <c r="BK339" s="131"/>
      <c r="BL339" s="131"/>
      <c r="BM339" s="131"/>
      <c r="BN339" s="131"/>
      <c r="BO339" s="131"/>
      <c r="BP339" s="131"/>
      <c r="BQ339" s="131"/>
      <c r="BR339" s="131"/>
      <c r="BS339" s="35"/>
    </row>
    <row r="340" spans="1:72" x14ac:dyDescent="0.25">
      <c r="B340" s="30" t="s">
        <v>375</v>
      </c>
      <c r="D340" s="130"/>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35"/>
    </row>
    <row r="341" spans="1:72" x14ac:dyDescent="0.25">
      <c r="B341" s="30" t="s">
        <v>376</v>
      </c>
      <c r="D341" s="130"/>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35"/>
    </row>
    <row r="342" spans="1:72" x14ac:dyDescent="0.25">
      <c r="B342" s="30"/>
      <c r="D342" s="130"/>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35"/>
    </row>
    <row r="343" spans="1:72" x14ac:dyDescent="0.25">
      <c r="B343" s="29" t="s">
        <v>373</v>
      </c>
      <c r="D343" s="130"/>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c r="BC343" s="131"/>
      <c r="BD343" s="131"/>
      <c r="BE343" s="131"/>
      <c r="BF343" s="131"/>
      <c r="BG343" s="131"/>
      <c r="BH343" s="131"/>
      <c r="BI343" s="131"/>
      <c r="BJ343" s="131"/>
      <c r="BK343" s="131"/>
      <c r="BL343" s="131"/>
      <c r="BM343" s="131"/>
      <c r="BN343" s="131"/>
      <c r="BO343" s="131"/>
      <c r="BP343" s="131"/>
      <c r="BQ343" s="131"/>
      <c r="BR343" s="131"/>
      <c r="BS343" s="35"/>
    </row>
    <row r="344" spans="1:72" x14ac:dyDescent="0.25">
      <c r="B344" s="30" t="s">
        <v>258</v>
      </c>
      <c r="D344" s="130"/>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131"/>
      <c r="BC344" s="131"/>
      <c r="BD344" s="131"/>
      <c r="BE344" s="131"/>
      <c r="BF344" s="131"/>
      <c r="BG344" s="131"/>
      <c r="BH344" s="131"/>
      <c r="BI344" s="131"/>
      <c r="BJ344" s="131"/>
      <c r="BK344" s="131"/>
      <c r="BL344" s="131"/>
      <c r="BM344" s="131"/>
      <c r="BN344" s="131"/>
      <c r="BO344" s="131"/>
      <c r="BP344" s="131"/>
      <c r="BQ344" s="131"/>
      <c r="BR344" s="131"/>
      <c r="BS344" s="35"/>
    </row>
    <row r="345" spans="1:72" x14ac:dyDescent="0.25">
      <c r="B345" s="30" t="s">
        <v>259</v>
      </c>
      <c r="D345" s="132"/>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4"/>
    </row>
    <row r="346" spans="1:72" x14ac:dyDescent="0.25">
      <c r="A346" t="s">
        <v>212</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38"/>
      <c r="AD346" s="27"/>
      <c r="AE346" s="22"/>
      <c r="AF346" s="22"/>
      <c r="AG346" s="22"/>
      <c r="AH346" s="22"/>
      <c r="AI346" s="27"/>
      <c r="AJ346" s="22"/>
      <c r="AK346" s="22"/>
      <c r="AL346" s="27"/>
      <c r="AM346" s="22"/>
      <c r="AN346" s="27"/>
      <c r="AO346" s="22"/>
      <c r="AP346" s="22"/>
      <c r="AQ346" s="4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t="s">
        <v>212</v>
      </c>
    </row>
    <row r="347" spans="1:72" x14ac:dyDescent="0.25">
      <c r="B347" s="6" t="s">
        <v>163</v>
      </c>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9"/>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2" x14ac:dyDescent="0.25">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35"/>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row>
    <row r="349" spans="1:72" x14ac:dyDescent="0.25">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34"/>
    </row>
    <row r="350" spans="1:72" x14ac:dyDescent="0.25">
      <c r="B350" s="3" t="s">
        <v>162</v>
      </c>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38"/>
    </row>
    <row r="351" spans="1:72" x14ac:dyDescent="0.25">
      <c r="B351" t="s">
        <v>13</v>
      </c>
      <c r="D351" s="129"/>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5"/>
    </row>
    <row r="352" spans="1:72" x14ac:dyDescent="0.25">
      <c r="B352" t="s">
        <v>2</v>
      </c>
      <c r="D352" s="130"/>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c r="BC352" s="131"/>
      <c r="BD352" s="131"/>
      <c r="BE352" s="131"/>
      <c r="BF352" s="131"/>
      <c r="BG352" s="131"/>
      <c r="BH352" s="131"/>
      <c r="BI352" s="131"/>
      <c r="BJ352" s="131"/>
      <c r="BK352" s="131"/>
      <c r="BL352" s="131"/>
      <c r="BM352" s="131"/>
      <c r="BN352" s="131"/>
      <c r="BO352" s="131"/>
      <c r="BP352" s="131"/>
      <c r="BQ352" s="131"/>
      <c r="BR352" s="131"/>
      <c r="BS352" s="35"/>
    </row>
    <row r="353" spans="2:71" x14ac:dyDescent="0.25">
      <c r="D353" s="130"/>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31"/>
      <c r="BR353" s="131"/>
      <c r="BS353" s="35"/>
    </row>
    <row r="354" spans="2:71" x14ac:dyDescent="0.25">
      <c r="B354" s="3" t="s">
        <v>218</v>
      </c>
      <c r="D354" s="130"/>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131"/>
      <c r="BC354" s="131"/>
      <c r="BD354" s="131"/>
      <c r="BE354" s="131"/>
      <c r="BF354" s="131"/>
      <c r="BG354" s="131"/>
      <c r="BH354" s="131"/>
      <c r="BI354" s="131"/>
      <c r="BJ354" s="131"/>
      <c r="BK354" s="131"/>
      <c r="BL354" s="131"/>
      <c r="BM354" s="131"/>
      <c r="BN354" s="131"/>
      <c r="BO354" s="131"/>
      <c r="BP354" s="131"/>
      <c r="BQ354" s="131"/>
      <c r="BR354" s="131"/>
      <c r="BS354" s="35"/>
    </row>
    <row r="355" spans="2:71" x14ac:dyDescent="0.25">
      <c r="B355" t="s">
        <v>13</v>
      </c>
      <c r="D355" s="130"/>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c r="BC355" s="131"/>
      <c r="BD355" s="131"/>
      <c r="BE355" s="131"/>
      <c r="BF355" s="131"/>
      <c r="BG355" s="131"/>
      <c r="BH355" s="131"/>
      <c r="BI355" s="131"/>
      <c r="BJ355" s="131"/>
      <c r="BK355" s="131"/>
      <c r="BL355" s="131"/>
      <c r="BM355" s="131"/>
      <c r="BN355" s="131"/>
      <c r="BO355" s="131"/>
      <c r="BP355" s="131"/>
      <c r="BQ355" s="131"/>
      <c r="BR355" s="131"/>
      <c r="BS355" s="35"/>
    </row>
    <row r="356" spans="2:71" x14ac:dyDescent="0.25">
      <c r="B356" t="s">
        <v>2</v>
      </c>
      <c r="D356" s="130"/>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c r="BC356" s="131"/>
      <c r="BD356" s="131"/>
      <c r="BE356" s="131"/>
      <c r="BF356" s="131"/>
      <c r="BG356" s="131"/>
      <c r="BH356" s="131"/>
      <c r="BI356" s="131"/>
      <c r="BJ356" s="131"/>
      <c r="BK356" s="131"/>
      <c r="BL356" s="131"/>
      <c r="BM356" s="131"/>
      <c r="BN356" s="131"/>
      <c r="BO356" s="131"/>
      <c r="BP356" s="131"/>
      <c r="BQ356" s="131"/>
      <c r="BR356" s="131"/>
      <c r="BS356" s="35"/>
    </row>
    <row r="357" spans="2:71" x14ac:dyDescent="0.25">
      <c r="B357" s="3"/>
      <c r="D357" s="130"/>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35"/>
    </row>
    <row r="358" spans="2:71" x14ac:dyDescent="0.25">
      <c r="B358" s="45" t="s">
        <v>217</v>
      </c>
      <c r="D358" s="135"/>
      <c r="E358" s="137"/>
      <c r="F358" s="137"/>
      <c r="G358" s="137"/>
      <c r="H358" s="137"/>
      <c r="I358" s="137"/>
      <c r="J358" s="137"/>
      <c r="K358" s="137"/>
      <c r="L358" s="137"/>
      <c r="M358" s="137"/>
      <c r="N358" s="137"/>
      <c r="O358" s="137"/>
      <c r="P358" s="137"/>
      <c r="Q358" s="137"/>
      <c r="R358" s="137"/>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c r="BJ358" s="131"/>
      <c r="BK358" s="131"/>
      <c r="BL358" s="131"/>
      <c r="BM358" s="131"/>
      <c r="BN358" s="131"/>
      <c r="BO358" s="131"/>
      <c r="BP358" s="131"/>
      <c r="BQ358" s="131"/>
      <c r="BR358" s="131"/>
      <c r="BS358" s="35"/>
    </row>
    <row r="359" spans="2:71" x14ac:dyDescent="0.25">
      <c r="B359" t="s">
        <v>167</v>
      </c>
      <c r="D359" s="130"/>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35"/>
    </row>
    <row r="360" spans="2:71" x14ac:dyDescent="0.25">
      <c r="B360" t="s">
        <v>164</v>
      </c>
      <c r="D360" s="130"/>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c r="BC360" s="131"/>
      <c r="BD360" s="131"/>
      <c r="BE360" s="131"/>
      <c r="BF360" s="131"/>
      <c r="BG360" s="131"/>
      <c r="BH360" s="131"/>
      <c r="BI360" s="131"/>
      <c r="BJ360" s="131"/>
      <c r="BK360" s="131"/>
      <c r="BL360" s="131"/>
      <c r="BM360" s="131"/>
      <c r="BN360" s="131"/>
      <c r="BO360" s="131"/>
      <c r="BP360" s="131"/>
      <c r="BQ360" s="131"/>
      <c r="BR360" s="131"/>
      <c r="BS360" s="35"/>
    </row>
    <row r="361" spans="2:71" x14ac:dyDescent="0.25">
      <c r="B361" t="s">
        <v>165</v>
      </c>
      <c r="D361" s="130"/>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S361" s="35"/>
    </row>
    <row r="362" spans="2:71" x14ac:dyDescent="0.25">
      <c r="B362" t="s">
        <v>166</v>
      </c>
      <c r="D362" s="130"/>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S362" s="35"/>
    </row>
    <row r="363" spans="2:71" x14ac:dyDescent="0.25">
      <c r="B363" t="s">
        <v>265</v>
      </c>
      <c r="D363" s="130"/>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S363" s="35"/>
    </row>
    <row r="364" spans="2:71" x14ac:dyDescent="0.25">
      <c r="B364" t="s">
        <v>368</v>
      </c>
      <c r="D364" s="130"/>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131"/>
      <c r="BC364" s="131"/>
      <c r="BD364" s="131"/>
      <c r="BE364" s="131"/>
      <c r="BF364" s="131"/>
      <c r="BG364" s="131"/>
      <c r="BH364" s="131"/>
      <c r="BI364" s="131"/>
      <c r="BJ364" s="131"/>
      <c r="BK364" s="131"/>
      <c r="BL364" s="131"/>
      <c r="BM364" s="131"/>
      <c r="BN364" s="131"/>
      <c r="BO364" s="131"/>
      <c r="BP364" s="131"/>
      <c r="BQ364" s="131"/>
      <c r="BR364" s="131"/>
      <c r="BS364" s="35"/>
    </row>
    <row r="365" spans="2:71" x14ac:dyDescent="0.25">
      <c r="D365" s="130"/>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131"/>
      <c r="BC365" s="131"/>
      <c r="BD365" s="131"/>
      <c r="BE365" s="131"/>
      <c r="BF365" s="131"/>
      <c r="BG365" s="131"/>
      <c r="BH365" s="131"/>
      <c r="BI365" s="131"/>
      <c r="BJ365" s="131"/>
      <c r="BK365" s="131"/>
      <c r="BL365" s="131"/>
      <c r="BM365" s="131"/>
      <c r="BN365" s="131"/>
      <c r="BO365" s="131"/>
      <c r="BP365" s="131"/>
      <c r="BQ365" s="131"/>
      <c r="BR365" s="131"/>
      <c r="BS365" s="35"/>
    </row>
    <row r="366" spans="2:71" x14ac:dyDescent="0.25">
      <c r="B366" s="45" t="s">
        <v>216</v>
      </c>
      <c r="D366" s="130"/>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131"/>
      <c r="BC366" s="131"/>
      <c r="BD366" s="131"/>
      <c r="BE366" s="131"/>
      <c r="BF366" s="131"/>
      <c r="BG366" s="131"/>
      <c r="BH366" s="131"/>
      <c r="BI366" s="131"/>
      <c r="BJ366" s="131"/>
      <c r="BK366" s="131"/>
      <c r="BL366" s="131"/>
      <c r="BM366" s="131"/>
      <c r="BN366" s="131"/>
      <c r="BO366" s="131"/>
      <c r="BP366" s="131"/>
      <c r="BQ366" s="131"/>
      <c r="BR366" s="131"/>
      <c r="BS366" s="35"/>
    </row>
    <row r="367" spans="2:71" ht="15.75" thickBot="1" x14ac:dyDescent="0.3">
      <c r="B367" t="s">
        <v>167</v>
      </c>
      <c r="D367" s="130"/>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131"/>
      <c r="BC367" s="131"/>
      <c r="BD367" s="131"/>
      <c r="BE367" s="131"/>
      <c r="BF367" s="131"/>
      <c r="BG367" s="131"/>
      <c r="BH367" s="131"/>
      <c r="BI367" s="131"/>
      <c r="BJ367" s="131"/>
      <c r="BK367" s="131"/>
      <c r="BL367" s="131"/>
      <c r="BM367" s="131"/>
      <c r="BN367" s="131"/>
      <c r="BO367" s="131"/>
      <c r="BP367" s="131"/>
      <c r="BQ367" s="131"/>
      <c r="BR367" s="131"/>
      <c r="BS367" s="35"/>
    </row>
    <row r="368" spans="2:71" ht="15.75" thickTop="1" x14ac:dyDescent="0.25">
      <c r="B368" t="s">
        <v>164</v>
      </c>
      <c r="D368" s="130"/>
      <c r="E368" s="115" t="s">
        <v>423</v>
      </c>
      <c r="F368" s="116"/>
      <c r="G368" s="116"/>
      <c r="H368" s="116"/>
      <c r="I368" s="116"/>
      <c r="J368" s="116"/>
      <c r="K368" s="116"/>
      <c r="L368" s="116"/>
      <c r="M368" s="116"/>
      <c r="N368" s="117"/>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1"/>
      <c r="BM368" s="131"/>
      <c r="BN368" s="131"/>
      <c r="BO368" s="131"/>
      <c r="BP368" s="131"/>
      <c r="BQ368" s="131"/>
      <c r="BR368" s="131"/>
      <c r="BS368" s="35"/>
    </row>
    <row r="369" spans="2:71" ht="15.75" thickBot="1" x14ac:dyDescent="0.3">
      <c r="B369" t="s">
        <v>165</v>
      </c>
      <c r="D369" s="130"/>
      <c r="E369" s="118" t="s">
        <v>422</v>
      </c>
      <c r="F369" s="119"/>
      <c r="G369" s="119"/>
      <c r="H369" s="119"/>
      <c r="I369" s="119"/>
      <c r="J369" s="119"/>
      <c r="K369" s="119"/>
      <c r="L369" s="119"/>
      <c r="M369" s="119"/>
      <c r="N369" s="120"/>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131"/>
      <c r="BC369" s="131"/>
      <c r="BD369" s="131"/>
      <c r="BE369" s="131"/>
      <c r="BF369" s="131"/>
      <c r="BG369" s="131"/>
      <c r="BH369" s="131"/>
      <c r="BI369" s="131"/>
      <c r="BJ369" s="131"/>
      <c r="BK369" s="131"/>
      <c r="BL369" s="131"/>
      <c r="BM369" s="131"/>
      <c r="BN369" s="131"/>
      <c r="BO369" s="131"/>
      <c r="BP369" s="131"/>
      <c r="BQ369" s="131"/>
      <c r="BR369" s="131"/>
      <c r="BS369" s="35"/>
    </row>
    <row r="370" spans="2:71" ht="15.75" thickTop="1" x14ac:dyDescent="0.25">
      <c r="B370" t="s">
        <v>166</v>
      </c>
      <c r="D370" s="130"/>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131"/>
      <c r="BC370" s="131"/>
      <c r="BD370" s="131"/>
      <c r="BE370" s="131"/>
      <c r="BF370" s="131"/>
      <c r="BG370" s="131"/>
      <c r="BH370" s="131"/>
      <c r="BI370" s="131"/>
      <c r="BJ370" s="131"/>
      <c r="BK370" s="131"/>
      <c r="BL370" s="131"/>
      <c r="BM370" s="131"/>
      <c r="BN370" s="131"/>
      <c r="BO370" s="131"/>
      <c r="BP370" s="131"/>
      <c r="BQ370" s="131"/>
      <c r="BR370" s="131"/>
      <c r="BS370" s="35"/>
    </row>
    <row r="371" spans="2:71" x14ac:dyDescent="0.25">
      <c r="B371" t="s">
        <v>265</v>
      </c>
      <c r="D371" s="130"/>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131"/>
      <c r="BC371" s="131"/>
      <c r="BD371" s="131"/>
      <c r="BE371" s="131"/>
      <c r="BF371" s="131"/>
      <c r="BG371" s="131"/>
      <c r="BH371" s="131"/>
      <c r="BI371" s="131"/>
      <c r="BJ371" s="131"/>
      <c r="BK371" s="131"/>
      <c r="BL371" s="131"/>
      <c r="BM371" s="131"/>
      <c r="BN371" s="131"/>
      <c r="BO371" s="131"/>
      <c r="BP371" s="131"/>
      <c r="BQ371" s="131"/>
      <c r="BR371" s="131"/>
      <c r="BS371" s="35"/>
    </row>
    <row r="372" spans="2:71" x14ac:dyDescent="0.25">
      <c r="B372" t="s">
        <v>368</v>
      </c>
      <c r="D372" s="130"/>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131"/>
      <c r="BC372" s="131"/>
      <c r="BD372" s="131"/>
      <c r="BE372" s="131"/>
      <c r="BF372" s="131"/>
      <c r="BG372" s="131"/>
      <c r="BH372" s="131"/>
      <c r="BI372" s="131"/>
      <c r="BJ372" s="131"/>
      <c r="BK372" s="131"/>
      <c r="BL372" s="131"/>
      <c r="BM372" s="131"/>
      <c r="BN372" s="131"/>
      <c r="BO372" s="131"/>
      <c r="BP372" s="131"/>
      <c r="BQ372" s="131"/>
      <c r="BR372" s="131"/>
      <c r="BS372" s="35"/>
    </row>
    <row r="373" spans="2:71" x14ac:dyDescent="0.25">
      <c r="D373" s="130"/>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c r="BM373" s="131"/>
      <c r="BN373" s="131"/>
      <c r="BO373" s="131"/>
      <c r="BP373" s="131"/>
      <c r="BQ373" s="131"/>
      <c r="BR373" s="131"/>
      <c r="BS373" s="35"/>
    </row>
    <row r="374" spans="2:71" x14ac:dyDescent="0.25">
      <c r="B374" s="3" t="s">
        <v>13</v>
      </c>
      <c r="D374" s="130"/>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131"/>
      <c r="BC374" s="131"/>
      <c r="BD374" s="131"/>
      <c r="BE374" s="131"/>
      <c r="BF374" s="131"/>
      <c r="BG374" s="131"/>
      <c r="BH374" s="131"/>
      <c r="BI374" s="131"/>
      <c r="BJ374" s="131"/>
      <c r="BK374" s="131"/>
      <c r="BL374" s="131"/>
      <c r="BM374" s="131"/>
      <c r="BN374" s="131"/>
      <c r="BO374" s="131"/>
      <c r="BP374" s="131"/>
      <c r="BQ374" s="131"/>
      <c r="BR374" s="131"/>
      <c r="BS374" s="35"/>
    </row>
    <row r="375" spans="2:71" x14ac:dyDescent="0.25">
      <c r="B375" t="s">
        <v>83</v>
      </c>
      <c r="D375" s="135"/>
      <c r="E375" s="137"/>
      <c r="F375" s="137"/>
      <c r="G375" s="137"/>
      <c r="H375" s="137"/>
      <c r="I375" s="137"/>
      <c r="J375" s="137"/>
      <c r="K375" s="137"/>
      <c r="L375" s="137"/>
      <c r="M375" s="137"/>
      <c r="N375" s="137"/>
      <c r="O375" s="137"/>
      <c r="P375" s="137"/>
      <c r="Q375" s="137"/>
      <c r="R375" s="137"/>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131"/>
      <c r="BC375" s="131"/>
      <c r="BD375" s="131"/>
      <c r="BE375" s="131"/>
      <c r="BF375" s="131"/>
      <c r="BG375" s="131"/>
      <c r="BH375" s="131"/>
      <c r="BI375" s="131"/>
      <c r="BJ375" s="131"/>
      <c r="BK375" s="131"/>
      <c r="BL375" s="131"/>
      <c r="BM375" s="131"/>
      <c r="BN375" s="131"/>
      <c r="BO375" s="131"/>
      <c r="BP375" s="131"/>
      <c r="BQ375" s="131"/>
      <c r="BR375" s="131"/>
      <c r="BS375" s="35"/>
    </row>
    <row r="376" spans="2:71" x14ac:dyDescent="0.25">
      <c r="B376" t="s">
        <v>69</v>
      </c>
      <c r="D376" s="130"/>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1"/>
      <c r="BC376" s="131"/>
      <c r="BD376" s="131"/>
      <c r="BE376" s="131"/>
      <c r="BF376" s="131"/>
      <c r="BG376" s="131"/>
      <c r="BH376" s="131"/>
      <c r="BI376" s="131"/>
      <c r="BJ376" s="131"/>
      <c r="BK376" s="131"/>
      <c r="BL376" s="131"/>
      <c r="BM376" s="131"/>
      <c r="BN376" s="131"/>
      <c r="BO376" s="131"/>
      <c r="BP376" s="131"/>
      <c r="BQ376" s="131"/>
      <c r="BR376" s="131"/>
      <c r="BS376" s="35"/>
    </row>
    <row r="377" spans="2:71" x14ac:dyDescent="0.25">
      <c r="B377" t="s">
        <v>84</v>
      </c>
      <c r="D377" s="130"/>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1"/>
      <c r="BC377" s="131"/>
      <c r="BD377" s="131"/>
      <c r="BE377" s="131"/>
      <c r="BF377" s="131"/>
      <c r="BG377" s="131"/>
      <c r="BH377" s="131"/>
      <c r="BI377" s="131"/>
      <c r="BJ377" s="131"/>
      <c r="BK377" s="131"/>
      <c r="BL377" s="131"/>
      <c r="BM377" s="131"/>
      <c r="BN377" s="131"/>
      <c r="BO377" s="131"/>
      <c r="BP377" s="131"/>
      <c r="BQ377" s="131"/>
      <c r="BR377" s="131"/>
      <c r="BS377" s="35"/>
    </row>
    <row r="378" spans="2:71" x14ac:dyDescent="0.25">
      <c r="B378" t="s">
        <v>85</v>
      </c>
      <c r="D378" s="130"/>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1"/>
      <c r="BC378" s="131"/>
      <c r="BD378" s="131"/>
      <c r="BE378" s="131"/>
      <c r="BF378" s="131"/>
      <c r="BG378" s="131"/>
      <c r="BH378" s="131"/>
      <c r="BI378" s="131"/>
      <c r="BJ378" s="131"/>
      <c r="BK378" s="131"/>
      <c r="BL378" s="131"/>
      <c r="BM378" s="131"/>
      <c r="BN378" s="131"/>
      <c r="BO378" s="131"/>
      <c r="BP378" s="131"/>
      <c r="BQ378" s="131"/>
      <c r="BR378" s="131"/>
      <c r="BS378" s="35"/>
    </row>
    <row r="379" spans="2:71" x14ac:dyDescent="0.25">
      <c r="B379" t="s">
        <v>173</v>
      </c>
      <c r="D379" s="130"/>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131"/>
      <c r="BN379" s="131"/>
      <c r="BO379" s="131"/>
      <c r="BP379" s="131"/>
      <c r="BQ379" s="131"/>
      <c r="BR379" s="131"/>
      <c r="BS379" s="35"/>
    </row>
    <row r="380" spans="2:71" x14ac:dyDescent="0.25">
      <c r="D380" s="130"/>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1"/>
      <c r="BC380" s="131"/>
      <c r="BD380" s="131"/>
      <c r="BE380" s="131"/>
      <c r="BF380" s="131"/>
      <c r="BG380" s="131"/>
      <c r="BH380" s="131"/>
      <c r="BI380" s="131"/>
      <c r="BJ380" s="131"/>
      <c r="BK380" s="131"/>
      <c r="BL380" s="131"/>
      <c r="BM380" s="131"/>
      <c r="BN380" s="131"/>
      <c r="BO380" s="131"/>
      <c r="BP380" s="131"/>
      <c r="BQ380" s="131"/>
      <c r="BR380" s="131"/>
      <c r="BS380" s="35"/>
    </row>
    <row r="381" spans="2:71" x14ac:dyDescent="0.25">
      <c r="B381" s="3" t="s">
        <v>2</v>
      </c>
      <c r="D381" s="130"/>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1"/>
      <c r="BC381" s="131"/>
      <c r="BD381" s="131"/>
      <c r="BE381" s="131"/>
      <c r="BF381" s="131"/>
      <c r="BG381" s="131"/>
      <c r="BH381" s="131"/>
      <c r="BI381" s="131"/>
      <c r="BJ381" s="131"/>
      <c r="BK381" s="131"/>
      <c r="BL381" s="131"/>
      <c r="BM381" s="131"/>
      <c r="BN381" s="131"/>
      <c r="BO381" s="131"/>
      <c r="BP381" s="131"/>
      <c r="BQ381" s="131"/>
      <c r="BR381" s="131"/>
      <c r="BS381" s="35"/>
    </row>
    <row r="382" spans="2:71" x14ac:dyDescent="0.25">
      <c r="B382" t="s">
        <v>83</v>
      </c>
      <c r="D382" s="130"/>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131"/>
      <c r="BN382" s="131"/>
      <c r="BO382" s="131"/>
      <c r="BP382" s="131"/>
      <c r="BQ382" s="131"/>
      <c r="BR382" s="131"/>
      <c r="BS382" s="35"/>
    </row>
    <row r="383" spans="2:71" x14ac:dyDescent="0.25">
      <c r="B383" t="s">
        <v>69</v>
      </c>
      <c r="D383" s="130"/>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c r="BC383" s="131"/>
      <c r="BD383" s="131"/>
      <c r="BE383" s="131"/>
      <c r="BF383" s="131"/>
      <c r="BG383" s="131"/>
      <c r="BH383" s="131"/>
      <c r="BI383" s="131"/>
      <c r="BJ383" s="131"/>
      <c r="BK383" s="131"/>
      <c r="BL383" s="131"/>
      <c r="BM383" s="131"/>
      <c r="BN383" s="131"/>
      <c r="BO383" s="131"/>
      <c r="BP383" s="131"/>
      <c r="BQ383" s="131"/>
      <c r="BR383" s="131"/>
      <c r="BS383" s="35"/>
    </row>
    <row r="384" spans="2:71" x14ac:dyDescent="0.25">
      <c r="B384" t="s">
        <v>84</v>
      </c>
      <c r="D384" s="130"/>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1"/>
      <c r="BM384" s="131"/>
      <c r="BN384" s="131"/>
      <c r="BO384" s="131"/>
      <c r="BP384" s="131"/>
      <c r="BQ384" s="131"/>
      <c r="BR384" s="131"/>
      <c r="BS384" s="35"/>
    </row>
    <row r="385" spans="1:73" x14ac:dyDescent="0.25">
      <c r="B385" t="s">
        <v>85</v>
      </c>
      <c r="D385" s="130"/>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131"/>
      <c r="BN385" s="131"/>
      <c r="BO385" s="131"/>
      <c r="BP385" s="131"/>
      <c r="BQ385" s="131"/>
      <c r="BR385" s="131"/>
      <c r="BS385" s="35"/>
    </row>
    <row r="386" spans="1:73" x14ac:dyDescent="0.25">
      <c r="B386" t="s">
        <v>173</v>
      </c>
      <c r="D386" s="130"/>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131"/>
      <c r="BG386" s="131"/>
      <c r="BH386" s="131"/>
      <c r="BI386" s="131"/>
      <c r="BJ386" s="131"/>
      <c r="BK386" s="131"/>
      <c r="BL386" s="131"/>
      <c r="BM386" s="131"/>
      <c r="BN386" s="131"/>
      <c r="BO386" s="131"/>
      <c r="BP386" s="131"/>
      <c r="BQ386" s="131"/>
      <c r="BR386" s="131"/>
      <c r="BS386" s="35"/>
    </row>
    <row r="387" spans="1:73" x14ac:dyDescent="0.25">
      <c r="D387" s="130"/>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1"/>
      <c r="BC387" s="131"/>
      <c r="BD387" s="131"/>
      <c r="BE387" s="131"/>
      <c r="BF387" s="131"/>
      <c r="BG387" s="131"/>
      <c r="BH387" s="131"/>
      <c r="BI387" s="131"/>
      <c r="BJ387" s="131"/>
      <c r="BK387" s="131"/>
      <c r="BL387" s="131"/>
      <c r="BM387" s="131"/>
      <c r="BN387" s="131"/>
      <c r="BO387" s="131"/>
      <c r="BP387" s="131"/>
      <c r="BQ387" s="131"/>
      <c r="BR387" s="131"/>
      <c r="BS387" s="35"/>
    </row>
    <row r="388" spans="1:73" x14ac:dyDescent="0.25">
      <c r="D388" s="130"/>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c r="BC388" s="131"/>
      <c r="BD388" s="131"/>
      <c r="BE388" s="131"/>
      <c r="BF388" s="131"/>
      <c r="BG388" s="131"/>
      <c r="BH388" s="131"/>
      <c r="BI388" s="131"/>
      <c r="BJ388" s="131"/>
      <c r="BK388" s="131"/>
      <c r="BL388" s="131"/>
      <c r="BM388" s="131"/>
      <c r="BN388" s="131"/>
      <c r="BO388" s="131"/>
      <c r="BP388" s="131"/>
      <c r="BQ388" s="131"/>
      <c r="BR388" s="131"/>
      <c r="BS388" s="35"/>
    </row>
    <row r="389" spans="1:73" x14ac:dyDescent="0.25">
      <c r="B389" t="s">
        <v>142</v>
      </c>
      <c r="D389" s="130"/>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131"/>
      <c r="BC389" s="131"/>
      <c r="BD389" s="131"/>
      <c r="BE389" s="131"/>
      <c r="BF389" s="131"/>
      <c r="BG389" s="131"/>
      <c r="BH389" s="131"/>
      <c r="BI389" s="131"/>
      <c r="BJ389" s="131"/>
      <c r="BK389" s="131"/>
      <c r="BL389" s="131"/>
      <c r="BM389" s="131"/>
      <c r="BN389" s="131"/>
      <c r="BO389" s="131"/>
      <c r="BP389" s="131"/>
      <c r="BQ389" s="131"/>
      <c r="BR389" s="131"/>
      <c r="BS389" s="35"/>
    </row>
    <row r="390" spans="1:73" x14ac:dyDescent="0.25">
      <c r="B390" t="s">
        <v>172</v>
      </c>
      <c r="D390" s="132"/>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4"/>
    </row>
    <row r="391" spans="1:73" x14ac:dyDescent="0.25">
      <c r="A391" t="s">
        <v>212</v>
      </c>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33"/>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t="s">
        <v>212</v>
      </c>
    </row>
    <row r="392" spans="1:73" x14ac:dyDescent="0.25">
      <c r="B392" s="6" t="s">
        <v>202</v>
      </c>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9"/>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3" x14ac:dyDescent="0.25">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35"/>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row>
    <row r="394" spans="1:73" x14ac:dyDescent="0.25">
      <c r="AC394" s="31"/>
    </row>
    <row r="395" spans="1:73" x14ac:dyDescent="0.25">
      <c r="B395" s="3" t="s">
        <v>32</v>
      </c>
      <c r="AC395" s="31"/>
    </row>
    <row r="396" spans="1:73" x14ac:dyDescent="0.25">
      <c r="B396" t="str">
        <f>+B300</f>
        <v>Wegovy</v>
      </c>
      <c r="D396" s="129"/>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5"/>
      <c r="BT396" s="5"/>
      <c r="BU396" s="5"/>
    </row>
    <row r="397" spans="1:73" x14ac:dyDescent="0.25">
      <c r="B397" t="str">
        <f>+B301</f>
        <v>Zepbound</v>
      </c>
      <c r="D397" s="130"/>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c r="BC397" s="131"/>
      <c r="BD397" s="131"/>
      <c r="BE397" s="131"/>
      <c r="BF397" s="131"/>
      <c r="BG397" s="131"/>
      <c r="BH397" s="131"/>
      <c r="BI397" s="131"/>
      <c r="BJ397" s="131"/>
      <c r="BK397" s="131"/>
      <c r="BL397" s="131"/>
      <c r="BM397" s="131"/>
      <c r="BN397" s="131"/>
      <c r="BO397" s="131"/>
      <c r="BP397" s="131"/>
      <c r="BQ397" s="131"/>
      <c r="BR397" s="131"/>
      <c r="BS397" s="35"/>
      <c r="BT397" s="5"/>
      <c r="BU397" s="5"/>
    </row>
    <row r="398" spans="1:73" x14ac:dyDescent="0.25">
      <c r="D398" s="130"/>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c r="BC398" s="131"/>
      <c r="BD398" s="131"/>
      <c r="BE398" s="131"/>
      <c r="BF398" s="131"/>
      <c r="BG398" s="131"/>
      <c r="BH398" s="131"/>
      <c r="BI398" s="131"/>
      <c r="BJ398" s="131"/>
      <c r="BK398" s="131"/>
      <c r="BL398" s="131"/>
      <c r="BM398" s="131"/>
      <c r="BN398" s="131"/>
      <c r="BO398" s="131"/>
      <c r="BP398" s="131"/>
      <c r="BQ398" s="131"/>
      <c r="BR398" s="131"/>
      <c r="BS398" s="35"/>
    </row>
    <row r="399" spans="1:73" x14ac:dyDescent="0.25">
      <c r="B399" s="3" t="s">
        <v>36</v>
      </c>
      <c r="D399" s="130"/>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c r="BC399" s="131"/>
      <c r="BD399" s="131"/>
      <c r="BE399" s="131"/>
      <c r="BF399" s="131"/>
      <c r="BG399" s="131"/>
      <c r="BH399" s="131"/>
      <c r="BI399" s="131"/>
      <c r="BJ399" s="131"/>
      <c r="BK399" s="131"/>
      <c r="BL399" s="131"/>
      <c r="BM399" s="131"/>
      <c r="BN399" s="131"/>
      <c r="BO399" s="131"/>
      <c r="BP399" s="131"/>
      <c r="BQ399" s="131"/>
      <c r="BR399" s="131"/>
      <c r="BS399" s="35"/>
    </row>
    <row r="400" spans="1:73" x14ac:dyDescent="0.25">
      <c r="B400" t="str">
        <f t="shared" ref="B400:B401" si="5">+B396</f>
        <v>Wegovy</v>
      </c>
      <c r="D400" s="130"/>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c r="BC400" s="131"/>
      <c r="BD400" s="131"/>
      <c r="BE400" s="131"/>
      <c r="BF400" s="131"/>
      <c r="BG400" s="131"/>
      <c r="BH400" s="131"/>
      <c r="BI400" s="131"/>
      <c r="BJ400" s="131"/>
      <c r="BK400" s="131"/>
      <c r="BL400" s="131"/>
      <c r="BM400" s="131"/>
      <c r="BN400" s="131"/>
      <c r="BO400" s="131"/>
      <c r="BP400" s="131"/>
      <c r="BQ400" s="131"/>
      <c r="BR400" s="131"/>
      <c r="BS400" s="35"/>
    </row>
    <row r="401" spans="1:72" ht="15.75" thickBot="1" x14ac:dyDescent="0.3">
      <c r="B401" t="str">
        <f t="shared" si="5"/>
        <v>Zepbound</v>
      </c>
      <c r="D401" s="135"/>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c r="BC401" s="131"/>
      <c r="BD401" s="131"/>
      <c r="BE401" s="131"/>
      <c r="BF401" s="131"/>
      <c r="BG401" s="131"/>
      <c r="BH401" s="131"/>
      <c r="BI401" s="131"/>
      <c r="BJ401" s="131"/>
      <c r="BK401" s="131"/>
      <c r="BL401" s="131"/>
      <c r="BM401" s="131"/>
      <c r="BN401" s="131"/>
      <c r="BO401" s="131"/>
      <c r="BP401" s="131"/>
      <c r="BQ401" s="131"/>
      <c r="BR401" s="131"/>
      <c r="BS401" s="35"/>
    </row>
    <row r="402" spans="1:72" ht="15.75" thickTop="1" x14ac:dyDescent="0.25">
      <c r="D402" s="130"/>
      <c r="E402" s="115" t="s">
        <v>423</v>
      </c>
      <c r="F402" s="116"/>
      <c r="G402" s="116"/>
      <c r="H402" s="116"/>
      <c r="I402" s="116"/>
      <c r="J402" s="116"/>
      <c r="K402" s="116"/>
      <c r="L402" s="116"/>
      <c r="M402" s="116"/>
      <c r="N402" s="117"/>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c r="BC402" s="131"/>
      <c r="BD402" s="131"/>
      <c r="BE402" s="131"/>
      <c r="BF402" s="131"/>
      <c r="BG402" s="131"/>
      <c r="BH402" s="131"/>
      <c r="BI402" s="131"/>
      <c r="BJ402" s="131"/>
      <c r="BK402" s="131"/>
      <c r="BL402" s="131"/>
      <c r="BM402" s="131"/>
      <c r="BN402" s="131"/>
      <c r="BO402" s="131"/>
      <c r="BP402" s="131"/>
      <c r="BQ402" s="131"/>
      <c r="BR402" s="131"/>
      <c r="BS402" s="35"/>
    </row>
    <row r="403" spans="1:72" ht="15.75" thickBot="1" x14ac:dyDescent="0.3">
      <c r="B403" s="3" t="s">
        <v>34</v>
      </c>
      <c r="D403" s="130"/>
      <c r="E403" s="118" t="s">
        <v>422</v>
      </c>
      <c r="F403" s="119"/>
      <c r="G403" s="119"/>
      <c r="H403" s="119"/>
      <c r="I403" s="119"/>
      <c r="J403" s="119"/>
      <c r="K403" s="119"/>
      <c r="L403" s="119"/>
      <c r="M403" s="119"/>
      <c r="N403" s="120"/>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c r="BC403" s="131"/>
      <c r="BD403" s="131"/>
      <c r="BE403" s="131"/>
      <c r="BF403" s="131"/>
      <c r="BG403" s="131"/>
      <c r="BH403" s="131"/>
      <c r="BI403" s="131"/>
      <c r="BJ403" s="131"/>
      <c r="BK403" s="131"/>
      <c r="BL403" s="131"/>
      <c r="BM403" s="131"/>
      <c r="BN403" s="131"/>
      <c r="BO403" s="131"/>
      <c r="BP403" s="131"/>
      <c r="BQ403" s="131"/>
      <c r="BR403" s="131"/>
      <c r="BS403" s="35"/>
    </row>
    <row r="404" spans="1:72" ht="15.75" thickTop="1" x14ac:dyDescent="0.25">
      <c r="B404" t="str">
        <f t="shared" ref="B404:B405" si="6">+B400</f>
        <v>Wegovy</v>
      </c>
      <c r="D404" s="130"/>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1"/>
      <c r="BH404" s="131"/>
      <c r="BI404" s="131"/>
      <c r="BJ404" s="131"/>
      <c r="BK404" s="131"/>
      <c r="BL404" s="131"/>
      <c r="BM404" s="131"/>
      <c r="BN404" s="131"/>
      <c r="BO404" s="131"/>
      <c r="BP404" s="131"/>
      <c r="BQ404" s="131"/>
      <c r="BR404" s="131"/>
      <c r="BS404" s="35"/>
    </row>
    <row r="405" spans="1:72" x14ac:dyDescent="0.25">
      <c r="B405" t="str">
        <f t="shared" si="6"/>
        <v>Zepbound</v>
      </c>
      <c r="D405" s="130"/>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c r="BC405" s="131"/>
      <c r="BD405" s="131"/>
      <c r="BE405" s="131"/>
      <c r="BF405" s="131"/>
      <c r="BG405" s="131"/>
      <c r="BH405" s="131"/>
      <c r="BI405" s="131"/>
      <c r="BJ405" s="131"/>
      <c r="BK405" s="131"/>
      <c r="BL405" s="131"/>
      <c r="BM405" s="131"/>
      <c r="BN405" s="131"/>
      <c r="BO405" s="131"/>
      <c r="BP405" s="131"/>
      <c r="BQ405" s="131"/>
      <c r="BR405" s="131"/>
      <c r="BS405" s="35"/>
    </row>
    <row r="406" spans="1:72" x14ac:dyDescent="0.25">
      <c r="D406" s="130"/>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131"/>
      <c r="BC406" s="131"/>
      <c r="BD406" s="131"/>
      <c r="BE406" s="131"/>
      <c r="BF406" s="131"/>
      <c r="BG406" s="131"/>
      <c r="BH406" s="131"/>
      <c r="BI406" s="131"/>
      <c r="BJ406" s="131"/>
      <c r="BK406" s="131"/>
      <c r="BL406" s="131"/>
      <c r="BM406" s="131"/>
      <c r="BN406" s="131"/>
      <c r="BO406" s="131"/>
      <c r="BP406" s="131"/>
      <c r="BQ406" s="131"/>
      <c r="BR406" s="131"/>
      <c r="BS406" s="35"/>
    </row>
    <row r="407" spans="1:72" x14ac:dyDescent="0.25">
      <c r="B407" s="3" t="s">
        <v>33</v>
      </c>
      <c r="D407" s="130"/>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1"/>
      <c r="BC407" s="131"/>
      <c r="BD407" s="131"/>
      <c r="BE407" s="131"/>
      <c r="BF407" s="131"/>
      <c r="BG407" s="131"/>
      <c r="BH407" s="131"/>
      <c r="BI407" s="131"/>
      <c r="BJ407" s="131"/>
      <c r="BK407" s="131"/>
      <c r="BL407" s="131"/>
      <c r="BM407" s="131"/>
      <c r="BN407" s="131"/>
      <c r="BO407" s="131"/>
      <c r="BP407" s="131"/>
      <c r="BQ407" s="131"/>
      <c r="BR407" s="131"/>
      <c r="BS407" s="35"/>
    </row>
    <row r="408" spans="1:72" x14ac:dyDescent="0.25">
      <c r="B408" t="str">
        <f t="shared" ref="B408:B409" si="7">+B404</f>
        <v>Wegovy</v>
      </c>
      <c r="D408" s="130"/>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1"/>
      <c r="BC408" s="131"/>
      <c r="BD408" s="131"/>
      <c r="BE408" s="131"/>
      <c r="BF408" s="131"/>
      <c r="BG408" s="131"/>
      <c r="BH408" s="131"/>
      <c r="BI408" s="131"/>
      <c r="BJ408" s="131"/>
      <c r="BK408" s="131"/>
      <c r="BL408" s="131"/>
      <c r="BM408" s="131"/>
      <c r="BN408" s="131"/>
      <c r="BO408" s="131"/>
      <c r="BP408" s="131"/>
      <c r="BQ408" s="131"/>
      <c r="BR408" s="131"/>
      <c r="BS408" s="35"/>
    </row>
    <row r="409" spans="1:72" x14ac:dyDescent="0.25">
      <c r="B409" t="str">
        <f t="shared" si="7"/>
        <v>Zepbound</v>
      </c>
      <c r="D409" s="132"/>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4"/>
    </row>
    <row r="410" spans="1:72" x14ac:dyDescent="0.25">
      <c r="A410" t="s">
        <v>212</v>
      </c>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20"/>
      <c r="AB410" s="12"/>
      <c r="AC410" s="33"/>
      <c r="BT410" t="s">
        <v>212</v>
      </c>
    </row>
    <row r="411" spans="1:72" x14ac:dyDescent="0.25">
      <c r="B411" s="8" t="s">
        <v>47</v>
      </c>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32"/>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row>
    <row r="412" spans="1:72" x14ac:dyDescent="0.25">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34"/>
    </row>
    <row r="413" spans="1:72" x14ac:dyDescent="0.25">
      <c r="B413" t="s">
        <v>76</v>
      </c>
      <c r="D413" s="129"/>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5"/>
    </row>
    <row r="414" spans="1:72" x14ac:dyDescent="0.25">
      <c r="B414" s="24" t="s">
        <v>55</v>
      </c>
      <c r="D414" s="130"/>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1"/>
      <c r="BC414" s="131"/>
      <c r="BD414" s="131"/>
      <c r="BE414" s="131"/>
      <c r="BF414" s="131"/>
      <c r="BG414" s="131"/>
      <c r="BH414" s="131"/>
      <c r="BI414" s="131"/>
      <c r="BJ414" s="131"/>
      <c r="BK414" s="131"/>
      <c r="BL414" s="131"/>
      <c r="BM414" s="131"/>
      <c r="BN414" s="131"/>
      <c r="BO414" s="131"/>
      <c r="BP414" s="131"/>
      <c r="BQ414" s="131"/>
      <c r="BR414" s="131"/>
      <c r="BS414" s="35"/>
    </row>
    <row r="415" spans="1:72" x14ac:dyDescent="0.25">
      <c r="B415" s="24"/>
      <c r="D415" s="130"/>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1"/>
      <c r="BC415" s="131"/>
      <c r="BD415" s="131"/>
      <c r="BE415" s="131"/>
      <c r="BF415" s="131"/>
      <c r="BG415" s="131"/>
      <c r="BH415" s="131"/>
      <c r="BI415" s="131"/>
      <c r="BJ415" s="131"/>
      <c r="BK415" s="131"/>
      <c r="BL415" s="131"/>
      <c r="BM415" s="131"/>
      <c r="BN415" s="131"/>
      <c r="BO415" s="131"/>
      <c r="BP415" s="131"/>
      <c r="BQ415" s="131"/>
      <c r="BR415" s="131"/>
      <c r="BS415" s="35"/>
    </row>
    <row r="416" spans="1:72" x14ac:dyDescent="0.25">
      <c r="B416" t="s">
        <v>124</v>
      </c>
      <c r="D416" s="130"/>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1"/>
      <c r="BC416" s="131"/>
      <c r="BD416" s="131"/>
      <c r="BE416" s="131"/>
      <c r="BF416" s="131"/>
      <c r="BG416" s="131"/>
      <c r="BH416" s="131"/>
      <c r="BI416" s="131"/>
      <c r="BJ416" s="131"/>
      <c r="BK416" s="131"/>
      <c r="BL416" s="131"/>
      <c r="BM416" s="131"/>
      <c r="BN416" s="131"/>
      <c r="BO416" s="131"/>
      <c r="BP416" s="131"/>
      <c r="BQ416" s="131"/>
      <c r="BR416" s="131"/>
      <c r="BS416" s="35"/>
    </row>
    <row r="417" spans="2:71" x14ac:dyDescent="0.25">
      <c r="B417" s="24" t="s">
        <v>55</v>
      </c>
      <c r="D417" s="130"/>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1"/>
      <c r="BC417" s="131"/>
      <c r="BD417" s="131"/>
      <c r="BE417" s="131"/>
      <c r="BF417" s="131"/>
      <c r="BG417" s="131"/>
      <c r="BH417" s="131"/>
      <c r="BI417" s="131"/>
      <c r="BJ417" s="131"/>
      <c r="BK417" s="131"/>
      <c r="BL417" s="131"/>
      <c r="BM417" s="131"/>
      <c r="BN417" s="131"/>
      <c r="BO417" s="131"/>
      <c r="BP417" s="131"/>
      <c r="BQ417" s="131"/>
      <c r="BR417" s="131"/>
      <c r="BS417" s="35"/>
    </row>
    <row r="418" spans="2:71" x14ac:dyDescent="0.25">
      <c r="B418" s="24"/>
      <c r="D418" s="130"/>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1"/>
      <c r="BC418" s="131"/>
      <c r="BD418" s="131"/>
      <c r="BE418" s="131"/>
      <c r="BF418" s="131"/>
      <c r="BG418" s="131"/>
      <c r="BH418" s="131"/>
      <c r="BI418" s="131"/>
      <c r="BJ418" s="131"/>
      <c r="BK418" s="131"/>
      <c r="BL418" s="131"/>
      <c r="BM418" s="131"/>
      <c r="BN418" s="131"/>
      <c r="BO418" s="131"/>
      <c r="BP418" s="131"/>
      <c r="BQ418" s="131"/>
      <c r="BR418" s="131"/>
      <c r="BS418" s="35"/>
    </row>
    <row r="419" spans="2:71" x14ac:dyDescent="0.25">
      <c r="B419" t="s">
        <v>57</v>
      </c>
      <c r="D419" s="130"/>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1"/>
      <c r="BC419" s="131"/>
      <c r="BD419" s="131"/>
      <c r="BE419" s="131"/>
      <c r="BF419" s="131"/>
      <c r="BG419" s="131"/>
      <c r="BH419" s="131"/>
      <c r="BI419" s="131"/>
      <c r="BJ419" s="131"/>
      <c r="BK419" s="131"/>
      <c r="BL419" s="131"/>
      <c r="BM419" s="131"/>
      <c r="BN419" s="131"/>
      <c r="BO419" s="131"/>
      <c r="BP419" s="131"/>
      <c r="BQ419" s="131"/>
      <c r="BR419" s="131"/>
      <c r="BS419" s="35"/>
    </row>
    <row r="420" spans="2:71" x14ac:dyDescent="0.25">
      <c r="B420" s="24" t="s">
        <v>56</v>
      </c>
      <c r="D420" s="130"/>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131"/>
      <c r="BC420" s="131"/>
      <c r="BD420" s="131"/>
      <c r="BE420" s="131"/>
      <c r="BF420" s="131"/>
      <c r="BG420" s="131"/>
      <c r="BH420" s="131"/>
      <c r="BI420" s="131"/>
      <c r="BJ420" s="131"/>
      <c r="BK420" s="131"/>
      <c r="BL420" s="131"/>
      <c r="BM420" s="131"/>
      <c r="BN420" s="131"/>
      <c r="BO420" s="131"/>
      <c r="BP420" s="131"/>
      <c r="BQ420" s="131"/>
      <c r="BR420" s="131"/>
      <c r="BS420" s="35"/>
    </row>
    <row r="421" spans="2:71" x14ac:dyDescent="0.25">
      <c r="D421" s="130"/>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131"/>
      <c r="BC421" s="131"/>
      <c r="BD421" s="131"/>
      <c r="BE421" s="131"/>
      <c r="BF421" s="131"/>
      <c r="BG421" s="131"/>
      <c r="BH421" s="131"/>
      <c r="BI421" s="131"/>
      <c r="BJ421" s="131"/>
      <c r="BK421" s="131"/>
      <c r="BL421" s="131"/>
      <c r="BM421" s="131"/>
      <c r="BN421" s="131"/>
      <c r="BO421" s="131"/>
      <c r="BP421" s="131"/>
      <c r="BQ421" s="131"/>
      <c r="BR421" s="131"/>
      <c r="BS421" s="35"/>
    </row>
    <row r="422" spans="2:71" x14ac:dyDescent="0.25">
      <c r="B422" s="2" t="s">
        <v>58</v>
      </c>
      <c r="D422" s="135"/>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131"/>
      <c r="BC422" s="131"/>
      <c r="BD422" s="131"/>
      <c r="BE422" s="131"/>
      <c r="BF422" s="131"/>
      <c r="BG422" s="131"/>
      <c r="BH422" s="131"/>
      <c r="BI422" s="131"/>
      <c r="BJ422" s="131"/>
      <c r="BK422" s="131"/>
      <c r="BL422" s="131"/>
      <c r="BM422" s="131"/>
      <c r="BN422" s="131"/>
      <c r="BO422" s="131"/>
      <c r="BP422" s="131"/>
      <c r="BQ422" s="131"/>
      <c r="BR422" s="131"/>
      <c r="BS422" s="35"/>
    </row>
    <row r="423" spans="2:71" ht="15.75" thickBot="1" x14ac:dyDescent="0.3">
      <c r="B423" s="2"/>
      <c r="D423" s="130"/>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131"/>
      <c r="BC423" s="131"/>
      <c r="BD423" s="131"/>
      <c r="BE423" s="131"/>
      <c r="BF423" s="131"/>
      <c r="BG423" s="131"/>
      <c r="BH423" s="131"/>
      <c r="BI423" s="131"/>
      <c r="BJ423" s="131"/>
      <c r="BK423" s="131"/>
      <c r="BL423" s="131"/>
      <c r="BM423" s="131"/>
      <c r="BN423" s="131"/>
      <c r="BO423" s="131"/>
      <c r="BP423" s="131"/>
      <c r="BQ423" s="131"/>
      <c r="BR423" s="131"/>
      <c r="BS423" s="35"/>
    </row>
    <row r="424" spans="2:71" ht="15.75" thickTop="1" x14ac:dyDescent="0.25">
      <c r="B424" s="3" t="s">
        <v>11</v>
      </c>
      <c r="D424" s="130"/>
      <c r="E424" s="115" t="s">
        <v>423</v>
      </c>
      <c r="F424" s="116"/>
      <c r="G424" s="116"/>
      <c r="H424" s="116"/>
      <c r="I424" s="116"/>
      <c r="J424" s="116"/>
      <c r="K424" s="116"/>
      <c r="L424" s="116"/>
      <c r="M424" s="116"/>
      <c r="N424" s="117"/>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131"/>
      <c r="BC424" s="131"/>
      <c r="BD424" s="131"/>
      <c r="BE424" s="131"/>
      <c r="BF424" s="131"/>
      <c r="BG424" s="131"/>
      <c r="BH424" s="131"/>
      <c r="BI424" s="131"/>
      <c r="BJ424" s="131"/>
      <c r="BK424" s="131"/>
      <c r="BL424" s="131"/>
      <c r="BM424" s="131"/>
      <c r="BN424" s="131"/>
      <c r="BO424" s="131"/>
      <c r="BP424" s="131"/>
      <c r="BQ424" s="131"/>
      <c r="BR424" s="131"/>
      <c r="BS424" s="35"/>
    </row>
    <row r="425" spans="2:71" ht="15.75" thickBot="1" x14ac:dyDescent="0.3">
      <c r="B425" t="s">
        <v>48</v>
      </c>
      <c r="D425" s="130"/>
      <c r="E425" s="118" t="s">
        <v>422</v>
      </c>
      <c r="F425" s="119"/>
      <c r="G425" s="119"/>
      <c r="H425" s="119"/>
      <c r="I425" s="119"/>
      <c r="J425" s="119"/>
      <c r="K425" s="119"/>
      <c r="L425" s="119"/>
      <c r="M425" s="119"/>
      <c r="N425" s="120"/>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131"/>
      <c r="BC425" s="131"/>
      <c r="BD425" s="131"/>
      <c r="BE425" s="131"/>
      <c r="BF425" s="131"/>
      <c r="BG425" s="131"/>
      <c r="BH425" s="131"/>
      <c r="BI425" s="131"/>
      <c r="BJ425" s="131"/>
      <c r="BK425" s="131"/>
      <c r="BL425" s="131"/>
      <c r="BM425" s="131"/>
      <c r="BN425" s="131"/>
      <c r="BO425" s="131"/>
      <c r="BP425" s="131"/>
      <c r="BQ425" s="131"/>
      <c r="BR425" s="131"/>
      <c r="BS425" s="35"/>
    </row>
    <row r="426" spans="2:71" ht="15.75" thickTop="1" x14ac:dyDescent="0.25">
      <c r="B426" t="s">
        <v>49</v>
      </c>
      <c r="D426" s="130"/>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131"/>
      <c r="BC426" s="131"/>
      <c r="BD426" s="131"/>
      <c r="BE426" s="131"/>
      <c r="BF426" s="131"/>
      <c r="BG426" s="131"/>
      <c r="BH426" s="131"/>
      <c r="BI426" s="131"/>
      <c r="BJ426" s="131"/>
      <c r="BK426" s="131"/>
      <c r="BL426" s="131"/>
      <c r="BM426" s="131"/>
      <c r="BN426" s="131"/>
      <c r="BO426" s="131"/>
      <c r="BP426" s="131"/>
      <c r="BQ426" s="131"/>
      <c r="BR426" s="131"/>
      <c r="BS426" s="35"/>
    </row>
    <row r="427" spans="2:71" x14ac:dyDescent="0.25">
      <c r="B427" t="s">
        <v>50</v>
      </c>
      <c r="D427" s="130"/>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131"/>
      <c r="BC427" s="131"/>
      <c r="BD427" s="131"/>
      <c r="BE427" s="131"/>
      <c r="BF427" s="131"/>
      <c r="BG427" s="131"/>
      <c r="BH427" s="131"/>
      <c r="BI427" s="131"/>
      <c r="BJ427" s="131"/>
      <c r="BK427" s="131"/>
      <c r="BL427" s="131"/>
      <c r="BM427" s="131"/>
      <c r="BN427" s="131"/>
      <c r="BO427" s="131"/>
      <c r="BP427" s="131"/>
      <c r="BQ427" s="131"/>
      <c r="BR427" s="131"/>
      <c r="BS427" s="35"/>
    </row>
    <row r="428" spans="2:71" x14ac:dyDescent="0.25">
      <c r="B428" t="s">
        <v>51</v>
      </c>
      <c r="D428" s="130"/>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131"/>
      <c r="BC428" s="131"/>
      <c r="BD428" s="131"/>
      <c r="BE428" s="131"/>
      <c r="BF428" s="131"/>
      <c r="BG428" s="131"/>
      <c r="BH428" s="131"/>
      <c r="BI428" s="131"/>
      <c r="BJ428" s="131"/>
      <c r="BK428" s="131"/>
      <c r="BL428" s="131"/>
      <c r="BM428" s="131"/>
      <c r="BN428" s="131"/>
      <c r="BO428" s="131"/>
      <c r="BP428" s="131"/>
      <c r="BQ428" s="131"/>
      <c r="BR428" s="131"/>
      <c r="BS428" s="35"/>
    </row>
    <row r="429" spans="2:71" x14ac:dyDescent="0.25">
      <c r="B429" t="s">
        <v>53</v>
      </c>
      <c r="D429" s="130"/>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131"/>
      <c r="BC429" s="131"/>
      <c r="BD429" s="131"/>
      <c r="BE429" s="131"/>
      <c r="BF429" s="131"/>
      <c r="BG429" s="131"/>
      <c r="BH429" s="131"/>
      <c r="BI429" s="131"/>
      <c r="BJ429" s="131"/>
      <c r="BK429" s="131"/>
      <c r="BL429" s="131"/>
      <c r="BM429" s="131"/>
      <c r="BN429" s="131"/>
      <c r="BO429" s="131"/>
      <c r="BP429" s="131"/>
      <c r="BQ429" s="131"/>
      <c r="BR429" s="131"/>
      <c r="BS429" s="35"/>
    </row>
    <row r="430" spans="2:71" x14ac:dyDescent="0.25">
      <c r="B430" s="24" t="s">
        <v>55</v>
      </c>
      <c r="D430" s="130"/>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131"/>
      <c r="BC430" s="131"/>
      <c r="BD430" s="131"/>
      <c r="BE430" s="131"/>
      <c r="BF430" s="131"/>
      <c r="BG430" s="131"/>
      <c r="BH430" s="131"/>
      <c r="BI430" s="131"/>
      <c r="BJ430" s="131"/>
      <c r="BK430" s="131"/>
      <c r="BL430" s="131"/>
      <c r="BM430" s="131"/>
      <c r="BN430" s="131"/>
      <c r="BO430" s="131"/>
      <c r="BP430" s="131"/>
      <c r="BQ430" s="131"/>
      <c r="BR430" s="131"/>
      <c r="BS430" s="35"/>
    </row>
    <row r="431" spans="2:71" x14ac:dyDescent="0.25">
      <c r="B431" s="24" t="s">
        <v>56</v>
      </c>
      <c r="D431" s="130"/>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131"/>
      <c r="BC431" s="131"/>
      <c r="BD431" s="131"/>
      <c r="BE431" s="131"/>
      <c r="BF431" s="131"/>
      <c r="BG431" s="131"/>
      <c r="BH431" s="131"/>
      <c r="BI431" s="131"/>
      <c r="BJ431" s="131"/>
      <c r="BK431" s="131"/>
      <c r="BL431" s="131"/>
      <c r="BM431" s="131"/>
      <c r="BN431" s="131"/>
      <c r="BO431" s="131"/>
      <c r="BP431" s="131"/>
      <c r="BQ431" s="131"/>
      <c r="BR431" s="131"/>
      <c r="BS431" s="35"/>
    </row>
    <row r="432" spans="2:71" x14ac:dyDescent="0.25">
      <c r="D432" s="130"/>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131"/>
      <c r="BC432" s="131"/>
      <c r="BD432" s="131"/>
      <c r="BE432" s="131"/>
      <c r="BF432" s="131"/>
      <c r="BG432" s="131"/>
      <c r="BH432" s="131"/>
      <c r="BI432" s="131"/>
      <c r="BJ432" s="131"/>
      <c r="BK432" s="131"/>
      <c r="BL432" s="131"/>
      <c r="BM432" s="131"/>
      <c r="BN432" s="131"/>
      <c r="BO432" s="131"/>
      <c r="BP432" s="131"/>
      <c r="BQ432" s="131"/>
      <c r="BR432" s="131"/>
      <c r="BS432" s="35"/>
    </row>
    <row r="433" spans="2:71" x14ac:dyDescent="0.25">
      <c r="B433" s="3" t="s">
        <v>12</v>
      </c>
      <c r="D433" s="130"/>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131"/>
      <c r="BC433" s="131"/>
      <c r="BD433" s="131"/>
      <c r="BE433" s="131"/>
      <c r="BF433" s="131"/>
      <c r="BG433" s="131"/>
      <c r="BH433" s="131"/>
      <c r="BI433" s="131"/>
      <c r="BJ433" s="131"/>
      <c r="BK433" s="131"/>
      <c r="BL433" s="131"/>
      <c r="BM433" s="131"/>
      <c r="BN433" s="131"/>
      <c r="BO433" s="131"/>
      <c r="BP433" s="131"/>
      <c r="BQ433" s="131"/>
      <c r="BR433" s="131"/>
      <c r="BS433" s="35"/>
    </row>
    <row r="434" spans="2:71" x14ac:dyDescent="0.25">
      <c r="B434" t="s">
        <v>48</v>
      </c>
      <c r="D434" s="130"/>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131"/>
      <c r="BC434" s="131"/>
      <c r="BD434" s="131"/>
      <c r="BE434" s="131"/>
      <c r="BF434" s="131"/>
      <c r="BG434" s="131"/>
      <c r="BH434" s="131"/>
      <c r="BI434" s="131"/>
      <c r="BJ434" s="131"/>
      <c r="BK434" s="131"/>
      <c r="BL434" s="131"/>
      <c r="BM434" s="131"/>
      <c r="BN434" s="131"/>
      <c r="BO434" s="131"/>
      <c r="BP434" s="131"/>
      <c r="BQ434" s="131"/>
      <c r="BR434" s="131"/>
      <c r="BS434" s="35"/>
    </row>
    <row r="435" spans="2:71" x14ac:dyDescent="0.25">
      <c r="B435" t="s">
        <v>49</v>
      </c>
      <c r="D435" s="130"/>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131"/>
      <c r="BC435" s="131"/>
      <c r="BD435" s="131"/>
      <c r="BE435" s="131"/>
      <c r="BF435" s="131"/>
      <c r="BG435" s="131"/>
      <c r="BH435" s="131"/>
      <c r="BI435" s="131"/>
      <c r="BJ435" s="131"/>
      <c r="BK435" s="131"/>
      <c r="BL435" s="131"/>
      <c r="BM435" s="131"/>
      <c r="BN435" s="131"/>
      <c r="BO435" s="131"/>
      <c r="BP435" s="131"/>
      <c r="BQ435" s="131"/>
      <c r="BR435" s="131"/>
      <c r="BS435" s="35"/>
    </row>
    <row r="436" spans="2:71" x14ac:dyDescent="0.25">
      <c r="B436" t="s">
        <v>50</v>
      </c>
      <c r="D436" s="130"/>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1"/>
      <c r="BC436" s="131"/>
      <c r="BD436" s="131"/>
      <c r="BE436" s="131"/>
      <c r="BF436" s="131"/>
      <c r="BG436" s="131"/>
      <c r="BH436" s="131"/>
      <c r="BI436" s="131"/>
      <c r="BJ436" s="131"/>
      <c r="BK436" s="131"/>
      <c r="BL436" s="131"/>
      <c r="BM436" s="131"/>
      <c r="BN436" s="131"/>
      <c r="BO436" s="131"/>
      <c r="BP436" s="131"/>
      <c r="BQ436" s="131"/>
      <c r="BR436" s="131"/>
      <c r="BS436" s="35"/>
    </row>
    <row r="437" spans="2:71" x14ac:dyDescent="0.25">
      <c r="B437" t="s">
        <v>51</v>
      </c>
      <c r="D437" s="130"/>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1"/>
      <c r="BC437" s="131"/>
      <c r="BD437" s="131"/>
      <c r="BE437" s="131"/>
      <c r="BF437" s="131"/>
      <c r="BG437" s="131"/>
      <c r="BH437" s="131"/>
      <c r="BI437" s="131"/>
      <c r="BJ437" s="131"/>
      <c r="BK437" s="131"/>
      <c r="BL437" s="131"/>
      <c r="BM437" s="131"/>
      <c r="BN437" s="131"/>
      <c r="BO437" s="131"/>
      <c r="BP437" s="131"/>
      <c r="BQ437" s="131"/>
      <c r="BR437" s="131"/>
      <c r="BS437" s="35"/>
    </row>
    <row r="438" spans="2:71" x14ac:dyDescent="0.25">
      <c r="B438" t="s">
        <v>53</v>
      </c>
      <c r="D438" s="130"/>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1"/>
      <c r="BC438" s="131"/>
      <c r="BD438" s="131"/>
      <c r="BE438" s="131"/>
      <c r="BF438" s="131"/>
      <c r="BG438" s="131"/>
      <c r="BH438" s="131"/>
      <c r="BI438" s="131"/>
      <c r="BJ438" s="131"/>
      <c r="BK438" s="131"/>
      <c r="BL438" s="131"/>
      <c r="BM438" s="131"/>
      <c r="BN438" s="131"/>
      <c r="BO438" s="131"/>
      <c r="BP438" s="131"/>
      <c r="BQ438" s="131"/>
      <c r="BR438" s="131"/>
      <c r="BS438" s="35"/>
    </row>
    <row r="439" spans="2:71" x14ac:dyDescent="0.25">
      <c r="B439" s="24" t="s">
        <v>55</v>
      </c>
      <c r="D439" s="130"/>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c r="BC439" s="131"/>
      <c r="BD439" s="131"/>
      <c r="BE439" s="131"/>
      <c r="BF439" s="131"/>
      <c r="BG439" s="131"/>
      <c r="BH439" s="131"/>
      <c r="BI439" s="131"/>
      <c r="BJ439" s="131"/>
      <c r="BK439" s="131"/>
      <c r="BL439" s="131"/>
      <c r="BM439" s="131"/>
      <c r="BN439" s="131"/>
      <c r="BO439" s="131"/>
      <c r="BP439" s="131"/>
      <c r="BQ439" s="131"/>
      <c r="BR439" s="131"/>
      <c r="BS439" s="35"/>
    </row>
    <row r="440" spans="2:71" x14ac:dyDescent="0.25">
      <c r="B440" s="24" t="s">
        <v>56</v>
      </c>
      <c r="D440" s="130"/>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1"/>
      <c r="BC440" s="131"/>
      <c r="BD440" s="131"/>
      <c r="BE440" s="131"/>
      <c r="BF440" s="131"/>
      <c r="BG440" s="131"/>
      <c r="BH440" s="131"/>
      <c r="BI440" s="131"/>
      <c r="BJ440" s="131"/>
      <c r="BK440" s="131"/>
      <c r="BL440" s="131"/>
      <c r="BM440" s="131"/>
      <c r="BN440" s="131"/>
      <c r="BO440" s="131"/>
      <c r="BP440" s="131"/>
      <c r="BQ440" s="131"/>
      <c r="BR440" s="131"/>
      <c r="BS440" s="35"/>
    </row>
    <row r="441" spans="2:71" x14ac:dyDescent="0.25">
      <c r="D441" s="130"/>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1"/>
      <c r="BC441" s="131"/>
      <c r="BD441" s="131"/>
      <c r="BE441" s="131"/>
      <c r="BF441" s="131"/>
      <c r="BG441" s="131"/>
      <c r="BH441" s="131"/>
      <c r="BI441" s="131"/>
      <c r="BJ441" s="131"/>
      <c r="BK441" s="131"/>
      <c r="BL441" s="131"/>
      <c r="BM441" s="131"/>
      <c r="BN441" s="131"/>
      <c r="BO441" s="131"/>
      <c r="BP441" s="131"/>
      <c r="BQ441" s="131"/>
      <c r="BR441" s="131"/>
      <c r="BS441" s="35"/>
    </row>
    <row r="442" spans="2:71" x14ac:dyDescent="0.25">
      <c r="B442" s="3" t="s">
        <v>13</v>
      </c>
      <c r="D442" s="130"/>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1"/>
      <c r="BC442" s="131"/>
      <c r="BD442" s="131"/>
      <c r="BE442" s="131"/>
      <c r="BF442" s="131"/>
      <c r="BG442" s="131"/>
      <c r="BH442" s="131"/>
      <c r="BI442" s="131"/>
      <c r="BJ442" s="131"/>
      <c r="BK442" s="131"/>
      <c r="BL442" s="131"/>
      <c r="BM442" s="131"/>
      <c r="BN442" s="131"/>
      <c r="BO442" s="131"/>
      <c r="BP442" s="131"/>
      <c r="BQ442" s="131"/>
      <c r="BR442" s="131"/>
      <c r="BS442" s="35"/>
    </row>
    <row r="443" spans="2:71" x14ac:dyDescent="0.25">
      <c r="B443" t="s">
        <v>48</v>
      </c>
      <c r="D443" s="130"/>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1"/>
      <c r="BC443" s="131"/>
      <c r="BD443" s="131"/>
      <c r="BE443" s="131"/>
      <c r="BF443" s="131"/>
      <c r="BG443" s="131"/>
      <c r="BH443" s="131"/>
      <c r="BI443" s="131"/>
      <c r="BJ443" s="131"/>
      <c r="BK443" s="131"/>
      <c r="BL443" s="131"/>
      <c r="BM443" s="131"/>
      <c r="BN443" s="131"/>
      <c r="BO443" s="131"/>
      <c r="BP443" s="131"/>
      <c r="BQ443" s="131"/>
      <c r="BR443" s="131"/>
      <c r="BS443" s="35"/>
    </row>
    <row r="444" spans="2:71" x14ac:dyDescent="0.25">
      <c r="B444" t="s">
        <v>49</v>
      </c>
      <c r="D444" s="130"/>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1"/>
      <c r="BC444" s="131"/>
      <c r="BD444" s="131"/>
      <c r="BE444" s="131"/>
      <c r="BF444" s="131"/>
      <c r="BG444" s="131"/>
      <c r="BH444" s="131"/>
      <c r="BI444" s="131"/>
      <c r="BJ444" s="131"/>
      <c r="BK444" s="131"/>
      <c r="BL444" s="131"/>
      <c r="BM444" s="131"/>
      <c r="BN444" s="131"/>
      <c r="BO444" s="131"/>
      <c r="BP444" s="131"/>
      <c r="BQ444" s="131"/>
      <c r="BR444" s="131"/>
      <c r="BS444" s="35"/>
    </row>
    <row r="445" spans="2:71" x14ac:dyDescent="0.25">
      <c r="B445" t="s">
        <v>50</v>
      </c>
      <c r="D445" s="130"/>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1"/>
      <c r="BC445" s="131"/>
      <c r="BD445" s="131"/>
      <c r="BE445" s="131"/>
      <c r="BF445" s="131"/>
      <c r="BG445" s="131"/>
      <c r="BH445" s="131"/>
      <c r="BI445" s="131"/>
      <c r="BJ445" s="131"/>
      <c r="BK445" s="131"/>
      <c r="BL445" s="131"/>
      <c r="BM445" s="131"/>
      <c r="BN445" s="131"/>
      <c r="BO445" s="131"/>
      <c r="BP445" s="131"/>
      <c r="BQ445" s="131"/>
      <c r="BR445" s="131"/>
      <c r="BS445" s="35"/>
    </row>
    <row r="446" spans="2:71" x14ac:dyDescent="0.25">
      <c r="B446" t="s">
        <v>51</v>
      </c>
      <c r="D446" s="135"/>
      <c r="E446" s="137"/>
      <c r="F446" s="137"/>
      <c r="G446" s="137"/>
      <c r="H446" s="137"/>
      <c r="I446" s="137"/>
      <c r="J446" s="137"/>
      <c r="K446" s="137"/>
      <c r="L446" s="137"/>
      <c r="M446" s="137"/>
      <c r="N446" s="137"/>
      <c r="O446" s="137"/>
      <c r="P446" s="137"/>
      <c r="Q446" s="137"/>
      <c r="R446" s="137"/>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c r="BC446" s="131"/>
      <c r="BD446" s="131"/>
      <c r="BE446" s="131"/>
      <c r="BF446" s="131"/>
      <c r="BG446" s="131"/>
      <c r="BH446" s="131"/>
      <c r="BI446" s="131"/>
      <c r="BJ446" s="131"/>
      <c r="BK446" s="131"/>
      <c r="BL446" s="131"/>
      <c r="BM446" s="131"/>
      <c r="BN446" s="131"/>
      <c r="BO446" s="131"/>
      <c r="BP446" s="131"/>
      <c r="BQ446" s="131"/>
      <c r="BR446" s="131"/>
      <c r="BS446" s="35"/>
    </row>
    <row r="447" spans="2:71" x14ac:dyDescent="0.25">
      <c r="B447" t="s">
        <v>53</v>
      </c>
      <c r="D447" s="130"/>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c r="BC447" s="131"/>
      <c r="BD447" s="131"/>
      <c r="BE447" s="131"/>
      <c r="BF447" s="131"/>
      <c r="BG447" s="131"/>
      <c r="BH447" s="131"/>
      <c r="BI447" s="131"/>
      <c r="BJ447" s="131"/>
      <c r="BK447" s="131"/>
      <c r="BL447" s="131"/>
      <c r="BM447" s="131"/>
      <c r="BN447" s="131"/>
      <c r="BO447" s="131"/>
      <c r="BP447" s="131"/>
      <c r="BQ447" s="131"/>
      <c r="BR447" s="131"/>
      <c r="BS447" s="35"/>
    </row>
    <row r="448" spans="2:71" x14ac:dyDescent="0.25">
      <c r="B448" s="24" t="s">
        <v>55</v>
      </c>
      <c r="D448" s="130"/>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1"/>
      <c r="BC448" s="131"/>
      <c r="BD448" s="131"/>
      <c r="BE448" s="131"/>
      <c r="BF448" s="131"/>
      <c r="BG448" s="131"/>
      <c r="BH448" s="131"/>
      <c r="BI448" s="131"/>
      <c r="BJ448" s="131"/>
      <c r="BK448" s="131"/>
      <c r="BL448" s="131"/>
      <c r="BM448" s="131"/>
      <c r="BN448" s="131"/>
      <c r="BO448" s="131"/>
      <c r="BP448" s="131"/>
      <c r="BQ448" s="131"/>
      <c r="BR448" s="131"/>
      <c r="BS448" s="35"/>
    </row>
    <row r="449" spans="2:71" ht="15.75" thickBot="1" x14ac:dyDescent="0.3">
      <c r="B449" s="24" t="s">
        <v>56</v>
      </c>
      <c r="D449" s="130"/>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131"/>
      <c r="BC449" s="131"/>
      <c r="BD449" s="131"/>
      <c r="BE449" s="131"/>
      <c r="BF449" s="131"/>
      <c r="BG449" s="131"/>
      <c r="BH449" s="131"/>
      <c r="BI449" s="131"/>
      <c r="BJ449" s="131"/>
      <c r="BK449" s="131"/>
      <c r="BL449" s="131"/>
      <c r="BM449" s="131"/>
      <c r="BN449" s="131"/>
      <c r="BO449" s="131"/>
      <c r="BP449" s="131"/>
      <c r="BQ449" s="131"/>
      <c r="BR449" s="131"/>
      <c r="BS449" s="35"/>
    </row>
    <row r="450" spans="2:71" ht="15.75" thickTop="1" x14ac:dyDescent="0.25">
      <c r="D450" s="130"/>
      <c r="E450" s="115" t="s">
        <v>423</v>
      </c>
      <c r="F450" s="116"/>
      <c r="G450" s="116"/>
      <c r="H450" s="116"/>
      <c r="I450" s="116"/>
      <c r="J450" s="116"/>
      <c r="K450" s="116"/>
      <c r="L450" s="116"/>
      <c r="M450" s="116"/>
      <c r="N450" s="117"/>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c r="BC450" s="131"/>
      <c r="BD450" s="131"/>
      <c r="BE450" s="131"/>
      <c r="BF450" s="131"/>
      <c r="BG450" s="131"/>
      <c r="BH450" s="131"/>
      <c r="BI450" s="131"/>
      <c r="BJ450" s="131"/>
      <c r="BK450" s="131"/>
      <c r="BL450" s="131"/>
      <c r="BM450" s="131"/>
      <c r="BN450" s="131"/>
      <c r="BO450" s="131"/>
      <c r="BP450" s="131"/>
      <c r="BQ450" s="131"/>
      <c r="BR450" s="131"/>
      <c r="BS450" s="35"/>
    </row>
    <row r="451" spans="2:71" ht="15.75" thickBot="1" x14ac:dyDescent="0.3">
      <c r="B451" t="s">
        <v>37</v>
      </c>
      <c r="D451" s="130"/>
      <c r="E451" s="118" t="s">
        <v>422</v>
      </c>
      <c r="F451" s="119"/>
      <c r="G451" s="119"/>
      <c r="H451" s="119"/>
      <c r="I451" s="119"/>
      <c r="J451" s="119"/>
      <c r="K451" s="119"/>
      <c r="L451" s="119"/>
      <c r="M451" s="119"/>
      <c r="N451" s="120"/>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c r="BC451" s="131"/>
      <c r="BD451" s="131"/>
      <c r="BE451" s="131"/>
      <c r="BF451" s="131"/>
      <c r="BG451" s="131"/>
      <c r="BH451" s="131"/>
      <c r="BI451" s="131"/>
      <c r="BJ451" s="131"/>
      <c r="BK451" s="131"/>
      <c r="BL451" s="131"/>
      <c r="BM451" s="131"/>
      <c r="BN451" s="131"/>
      <c r="BO451" s="131"/>
      <c r="BP451" s="131"/>
      <c r="BQ451" s="131"/>
      <c r="BR451" s="131"/>
      <c r="BS451" s="35"/>
    </row>
    <row r="452" spans="2:71" ht="15.75" thickTop="1" x14ac:dyDescent="0.25">
      <c r="B452" s="24" t="s">
        <v>55</v>
      </c>
      <c r="D452" s="130"/>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131"/>
      <c r="BC452" s="131"/>
      <c r="BD452" s="131"/>
      <c r="BE452" s="131"/>
      <c r="BF452" s="131"/>
      <c r="BG452" s="131"/>
      <c r="BH452" s="131"/>
      <c r="BI452" s="131"/>
      <c r="BJ452" s="131"/>
      <c r="BK452" s="131"/>
      <c r="BL452" s="131"/>
      <c r="BM452" s="131"/>
      <c r="BN452" s="131"/>
      <c r="BO452" s="131"/>
      <c r="BP452" s="131"/>
      <c r="BQ452" s="131"/>
      <c r="BR452" s="131"/>
      <c r="BS452" s="35"/>
    </row>
    <row r="453" spans="2:71" x14ac:dyDescent="0.25">
      <c r="B453" s="24" t="s">
        <v>56</v>
      </c>
      <c r="D453" s="130"/>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c r="BC453" s="131"/>
      <c r="BD453" s="131"/>
      <c r="BE453" s="131"/>
      <c r="BF453" s="131"/>
      <c r="BG453" s="131"/>
      <c r="BH453" s="131"/>
      <c r="BI453" s="131"/>
      <c r="BJ453" s="131"/>
      <c r="BK453" s="131"/>
      <c r="BL453" s="131"/>
      <c r="BM453" s="131"/>
      <c r="BN453" s="131"/>
      <c r="BO453" s="131"/>
      <c r="BP453" s="131"/>
      <c r="BQ453" s="131"/>
      <c r="BR453" s="131"/>
      <c r="BS453" s="35"/>
    </row>
    <row r="454" spans="2:71" x14ac:dyDescent="0.25">
      <c r="B454" s="24"/>
      <c r="D454" s="130"/>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c r="BC454" s="131"/>
      <c r="BD454" s="131"/>
      <c r="BE454" s="131"/>
      <c r="BF454" s="131"/>
      <c r="BG454" s="131"/>
      <c r="BH454" s="131"/>
      <c r="BI454" s="131"/>
      <c r="BJ454" s="131"/>
      <c r="BK454" s="131"/>
      <c r="BL454" s="131"/>
      <c r="BM454" s="131"/>
      <c r="BN454" s="131"/>
      <c r="BO454" s="131"/>
      <c r="BP454" s="131"/>
      <c r="BQ454" s="131"/>
      <c r="BR454" s="131"/>
      <c r="BS454" s="35"/>
    </row>
    <row r="455" spans="2:71" x14ac:dyDescent="0.25">
      <c r="B455" t="s">
        <v>2</v>
      </c>
      <c r="D455" s="130"/>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c r="BC455" s="131"/>
      <c r="BD455" s="131"/>
      <c r="BE455" s="131"/>
      <c r="BF455" s="131"/>
      <c r="BG455" s="131"/>
      <c r="BH455" s="131"/>
      <c r="BI455" s="131"/>
      <c r="BJ455" s="131"/>
      <c r="BK455" s="131"/>
      <c r="BL455" s="131"/>
      <c r="BM455" s="131"/>
      <c r="BN455" s="131"/>
      <c r="BO455" s="131"/>
      <c r="BP455" s="131"/>
      <c r="BQ455" s="131"/>
      <c r="BR455" s="131"/>
      <c r="BS455" s="35"/>
    </row>
    <row r="456" spans="2:71" x14ac:dyDescent="0.25">
      <c r="B456" s="24" t="s">
        <v>55</v>
      </c>
      <c r="D456" s="130"/>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131"/>
      <c r="BC456" s="131"/>
      <c r="BD456" s="131"/>
      <c r="BE456" s="131"/>
      <c r="BF456" s="131"/>
      <c r="BG456" s="131"/>
      <c r="BH456" s="131"/>
      <c r="BI456" s="131"/>
      <c r="BJ456" s="131"/>
      <c r="BK456" s="131"/>
      <c r="BL456" s="131"/>
      <c r="BM456" s="131"/>
      <c r="BN456" s="131"/>
      <c r="BO456" s="131"/>
      <c r="BP456" s="131"/>
      <c r="BQ456" s="131"/>
      <c r="BR456" s="131"/>
      <c r="BS456" s="35"/>
    </row>
    <row r="457" spans="2:71" x14ac:dyDescent="0.25">
      <c r="B457" s="24" t="s">
        <v>56</v>
      </c>
      <c r="D457" s="130"/>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c r="BC457" s="131"/>
      <c r="BD457" s="131"/>
      <c r="BE457" s="131"/>
      <c r="BF457" s="131"/>
      <c r="BG457" s="131"/>
      <c r="BH457" s="131"/>
      <c r="BI457" s="131"/>
      <c r="BJ457" s="131"/>
      <c r="BK457" s="131"/>
      <c r="BL457" s="131"/>
      <c r="BM457" s="131"/>
      <c r="BN457" s="131"/>
      <c r="BO457" s="131"/>
      <c r="BP457" s="131"/>
      <c r="BQ457" s="131"/>
      <c r="BR457" s="131"/>
      <c r="BS457" s="35"/>
    </row>
    <row r="458" spans="2:71" x14ac:dyDescent="0.25">
      <c r="D458" s="130"/>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c r="BC458" s="131"/>
      <c r="BD458" s="131"/>
      <c r="BE458" s="131"/>
      <c r="BF458" s="131"/>
      <c r="BG458" s="131"/>
      <c r="BH458" s="131"/>
      <c r="BI458" s="131"/>
      <c r="BJ458" s="131"/>
      <c r="BK458" s="131"/>
      <c r="BL458" s="131"/>
      <c r="BM458" s="131"/>
      <c r="BN458" s="131"/>
      <c r="BO458" s="131"/>
      <c r="BP458" s="131"/>
      <c r="BQ458" s="131"/>
      <c r="BR458" s="131"/>
      <c r="BS458" s="35"/>
    </row>
    <row r="459" spans="2:71" x14ac:dyDescent="0.25">
      <c r="B459" s="3" t="s">
        <v>176</v>
      </c>
      <c r="D459" s="130"/>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c r="BC459" s="131"/>
      <c r="BD459" s="131"/>
      <c r="BE459" s="131"/>
      <c r="BF459" s="131"/>
      <c r="BG459" s="131"/>
      <c r="BH459" s="131"/>
      <c r="BI459" s="131"/>
      <c r="BJ459" s="131"/>
      <c r="BK459" s="131"/>
      <c r="BL459" s="131"/>
      <c r="BM459" s="131"/>
      <c r="BN459" s="131"/>
      <c r="BO459" s="131"/>
      <c r="BP459" s="131"/>
      <c r="BQ459" s="131"/>
      <c r="BR459" s="131"/>
      <c r="BS459" s="35"/>
    </row>
    <row r="460" spans="2:71" x14ac:dyDescent="0.25">
      <c r="B460" t="s">
        <v>11</v>
      </c>
      <c r="D460" s="130"/>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c r="BC460" s="131"/>
      <c r="BD460" s="131"/>
      <c r="BE460" s="131"/>
      <c r="BF460" s="131"/>
      <c r="BG460" s="131"/>
      <c r="BH460" s="131"/>
      <c r="BI460" s="131"/>
      <c r="BJ460" s="131"/>
      <c r="BK460" s="131"/>
      <c r="BL460" s="131"/>
      <c r="BM460" s="131"/>
      <c r="BN460" s="131"/>
      <c r="BO460" s="131"/>
      <c r="BP460" s="131"/>
      <c r="BQ460" s="131"/>
      <c r="BR460" s="131"/>
      <c r="BS460" s="35"/>
    </row>
    <row r="461" spans="2:71" x14ac:dyDescent="0.25">
      <c r="B461" t="s">
        <v>12</v>
      </c>
      <c r="D461" s="130"/>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131"/>
      <c r="BC461" s="131"/>
      <c r="BD461" s="131"/>
      <c r="BE461" s="131"/>
      <c r="BF461" s="131"/>
      <c r="BG461" s="131"/>
      <c r="BH461" s="131"/>
      <c r="BI461" s="131"/>
      <c r="BJ461" s="131"/>
      <c r="BK461" s="131"/>
      <c r="BL461" s="131"/>
      <c r="BM461" s="131"/>
      <c r="BN461" s="131"/>
      <c r="BO461" s="131"/>
      <c r="BP461" s="131"/>
      <c r="BQ461" s="131"/>
      <c r="BR461" s="131"/>
      <c r="BS461" s="35"/>
    </row>
    <row r="462" spans="2:71" x14ac:dyDescent="0.25">
      <c r="B462" t="s">
        <v>13</v>
      </c>
      <c r="D462" s="130"/>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c r="BC462" s="131"/>
      <c r="BD462" s="131"/>
      <c r="BE462" s="131"/>
      <c r="BF462" s="131"/>
      <c r="BG462" s="131"/>
      <c r="BH462" s="131"/>
      <c r="BI462" s="131"/>
      <c r="BJ462" s="131"/>
      <c r="BK462" s="131"/>
      <c r="BL462" s="131"/>
      <c r="BM462" s="131"/>
      <c r="BN462" s="131"/>
      <c r="BO462" s="131"/>
      <c r="BP462" s="131"/>
      <c r="BQ462" s="131"/>
      <c r="BR462" s="131"/>
      <c r="BS462" s="35"/>
    </row>
    <row r="463" spans="2:71" x14ac:dyDescent="0.25">
      <c r="B463" t="s">
        <v>37</v>
      </c>
      <c r="D463" s="130"/>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c r="BC463" s="131"/>
      <c r="BD463" s="131"/>
      <c r="BE463" s="131"/>
      <c r="BF463" s="131"/>
      <c r="BG463" s="131"/>
      <c r="BH463" s="131"/>
      <c r="BI463" s="131"/>
      <c r="BJ463" s="131"/>
      <c r="BK463" s="131"/>
      <c r="BL463" s="131"/>
      <c r="BM463" s="131"/>
      <c r="BN463" s="131"/>
      <c r="BO463" s="131"/>
      <c r="BP463" s="131"/>
      <c r="BQ463" s="131"/>
      <c r="BR463" s="131"/>
      <c r="BS463" s="35"/>
    </row>
    <row r="464" spans="2:71" x14ac:dyDescent="0.25">
      <c r="B464" t="s">
        <v>2</v>
      </c>
      <c r="D464" s="130"/>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131"/>
      <c r="BC464" s="131"/>
      <c r="BD464" s="131"/>
      <c r="BE464" s="131"/>
      <c r="BF464" s="131"/>
      <c r="BG464" s="131"/>
      <c r="BH464" s="131"/>
      <c r="BI464" s="131"/>
      <c r="BJ464" s="131"/>
      <c r="BK464" s="131"/>
      <c r="BL464" s="131"/>
      <c r="BM464" s="131"/>
      <c r="BN464" s="131"/>
      <c r="BO464" s="131"/>
      <c r="BP464" s="131"/>
      <c r="BQ464" s="131"/>
      <c r="BR464" s="131"/>
      <c r="BS464" s="35"/>
    </row>
    <row r="465" spans="1:72" x14ac:dyDescent="0.25">
      <c r="A465" t="s">
        <v>212</v>
      </c>
      <c r="D465" s="130"/>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131"/>
      <c r="BC465" s="131"/>
      <c r="BD465" s="131"/>
      <c r="BE465" s="131"/>
      <c r="BF465" s="131"/>
      <c r="BG465" s="131"/>
      <c r="BH465" s="131"/>
      <c r="BI465" s="131"/>
      <c r="BJ465" s="131"/>
      <c r="BK465" s="131"/>
      <c r="BL465" s="131"/>
      <c r="BM465" s="131"/>
      <c r="BN465" s="131"/>
      <c r="BO465" s="131"/>
      <c r="BP465" s="131"/>
      <c r="BQ465" s="131"/>
      <c r="BR465" s="131"/>
      <c r="BS465" s="35"/>
      <c r="BT465" t="s">
        <v>212</v>
      </c>
    </row>
    <row r="466" spans="1:72" x14ac:dyDescent="0.25">
      <c r="B466" s="2" t="s">
        <v>61</v>
      </c>
      <c r="D466" s="130"/>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c r="BC466" s="131"/>
      <c r="BD466" s="131"/>
      <c r="BE466" s="131"/>
      <c r="BF466" s="131"/>
      <c r="BG466" s="131"/>
      <c r="BH466" s="131"/>
      <c r="BI466" s="131"/>
      <c r="BJ466" s="131"/>
      <c r="BK466" s="131"/>
      <c r="BL466" s="131"/>
      <c r="BM466" s="131"/>
      <c r="BN466" s="131"/>
      <c r="BO466" s="131"/>
      <c r="BP466" s="131"/>
      <c r="BQ466" s="131"/>
      <c r="BR466" s="131"/>
      <c r="BS466" s="35"/>
    </row>
    <row r="467" spans="1:72" x14ac:dyDescent="0.25">
      <c r="B467" s="3" t="s">
        <v>55</v>
      </c>
      <c r="D467" s="135"/>
      <c r="E467" s="137"/>
      <c r="F467" s="137"/>
      <c r="G467" s="137"/>
      <c r="H467" s="137"/>
      <c r="I467" s="137"/>
      <c r="J467" s="137"/>
      <c r="K467" s="137"/>
      <c r="L467" s="137"/>
      <c r="M467" s="137"/>
      <c r="N467" s="137"/>
      <c r="O467" s="137"/>
      <c r="P467" s="137"/>
      <c r="Q467" s="137"/>
      <c r="R467" s="137"/>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1"/>
      <c r="BM467" s="131"/>
      <c r="BN467" s="131"/>
      <c r="BO467" s="131"/>
      <c r="BP467" s="131"/>
      <c r="BQ467" s="131"/>
      <c r="BR467" s="131"/>
      <c r="BS467" s="35"/>
    </row>
    <row r="468" spans="1:72" x14ac:dyDescent="0.25">
      <c r="B468" s="3" t="s">
        <v>56</v>
      </c>
      <c r="D468" s="130"/>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131"/>
      <c r="BC468" s="131"/>
      <c r="BD468" s="131"/>
      <c r="BE468" s="131"/>
      <c r="BF468" s="131"/>
      <c r="BG468" s="131"/>
      <c r="BH468" s="131"/>
      <c r="BI468" s="131"/>
      <c r="BJ468" s="131"/>
      <c r="BK468" s="131"/>
      <c r="BL468" s="131"/>
      <c r="BM468" s="131"/>
      <c r="BN468" s="131"/>
      <c r="BO468" s="131"/>
      <c r="BP468" s="131"/>
      <c r="BQ468" s="131"/>
      <c r="BR468" s="131"/>
      <c r="BS468" s="35"/>
    </row>
    <row r="469" spans="1:72" x14ac:dyDescent="0.25">
      <c r="B469" s="3"/>
      <c r="D469" s="130"/>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131"/>
      <c r="BC469" s="131"/>
      <c r="BD469" s="131"/>
      <c r="BE469" s="131"/>
      <c r="BF469" s="131"/>
      <c r="BG469" s="131"/>
      <c r="BH469" s="131"/>
      <c r="BI469" s="131"/>
      <c r="BJ469" s="131"/>
      <c r="BK469" s="131"/>
      <c r="BL469" s="131"/>
      <c r="BM469" s="131"/>
      <c r="BN469" s="131"/>
      <c r="BO469" s="131"/>
      <c r="BP469" s="131"/>
      <c r="BQ469" s="131"/>
      <c r="BR469" s="131"/>
      <c r="BS469" s="35"/>
    </row>
    <row r="470" spans="1:72" x14ac:dyDescent="0.25">
      <c r="B470" t="s">
        <v>59</v>
      </c>
      <c r="D470" s="130"/>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c r="BC470" s="131"/>
      <c r="BD470" s="131"/>
      <c r="BE470" s="131"/>
      <c r="BF470" s="131"/>
      <c r="BG470" s="131"/>
      <c r="BH470" s="131"/>
      <c r="BI470" s="131"/>
      <c r="BJ470" s="131"/>
      <c r="BK470" s="131"/>
      <c r="BL470" s="131"/>
      <c r="BM470" s="131"/>
      <c r="BN470" s="131"/>
      <c r="BO470" s="131"/>
      <c r="BP470" s="131"/>
      <c r="BQ470" s="131"/>
      <c r="BR470" s="131"/>
      <c r="BS470" s="35"/>
    </row>
    <row r="471" spans="1:72" x14ac:dyDescent="0.25">
      <c r="B471" t="s">
        <v>60</v>
      </c>
      <c r="D471" s="130"/>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c r="BC471" s="131"/>
      <c r="BD471" s="131"/>
      <c r="BE471" s="131"/>
      <c r="BF471" s="131"/>
      <c r="BG471" s="131"/>
      <c r="BH471" s="131"/>
      <c r="BI471" s="131"/>
      <c r="BJ471" s="131"/>
      <c r="BK471" s="131"/>
      <c r="BL471" s="131"/>
      <c r="BM471" s="131"/>
      <c r="BN471" s="131"/>
      <c r="BO471" s="131"/>
      <c r="BP471" s="131"/>
      <c r="BQ471" s="131"/>
      <c r="BR471" s="131"/>
      <c r="BS471" s="35"/>
    </row>
    <row r="472" spans="1:72" x14ac:dyDescent="0.25">
      <c r="D472" s="130"/>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1"/>
      <c r="BC472" s="131"/>
      <c r="BD472" s="131"/>
      <c r="BE472" s="131"/>
      <c r="BF472" s="131"/>
      <c r="BG472" s="131"/>
      <c r="BH472" s="131"/>
      <c r="BI472" s="131"/>
      <c r="BJ472" s="131"/>
      <c r="BK472" s="131"/>
      <c r="BL472" s="131"/>
      <c r="BM472" s="131"/>
      <c r="BN472" s="131"/>
      <c r="BO472" s="131"/>
      <c r="BP472" s="131"/>
      <c r="BQ472" s="131"/>
      <c r="BR472" s="131"/>
      <c r="BS472" s="35"/>
    </row>
    <row r="473" spans="1:72" x14ac:dyDescent="0.25">
      <c r="D473" s="130"/>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1"/>
      <c r="BC473" s="131"/>
      <c r="BD473" s="131"/>
      <c r="BE473" s="131"/>
      <c r="BF473" s="131"/>
      <c r="BG473" s="131"/>
      <c r="BH473" s="131"/>
      <c r="BI473" s="131"/>
      <c r="BJ473" s="131"/>
      <c r="BK473" s="131"/>
      <c r="BL473" s="131"/>
      <c r="BM473" s="131"/>
      <c r="BN473" s="131"/>
      <c r="BO473" s="131"/>
      <c r="BP473" s="131"/>
      <c r="BQ473" s="131"/>
      <c r="BR473" s="131"/>
      <c r="BS473" s="35"/>
    </row>
    <row r="474" spans="1:72" x14ac:dyDescent="0.25">
      <c r="B474" s="2" t="s">
        <v>62</v>
      </c>
      <c r="D474" s="130"/>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1"/>
      <c r="BC474" s="131"/>
      <c r="BD474" s="131"/>
      <c r="BE474" s="131"/>
      <c r="BF474" s="131"/>
      <c r="BG474" s="131"/>
      <c r="BH474" s="131"/>
      <c r="BI474" s="131"/>
      <c r="BJ474" s="131"/>
      <c r="BK474" s="131"/>
      <c r="BL474" s="131"/>
      <c r="BM474" s="131"/>
      <c r="BN474" s="131"/>
      <c r="BO474" s="131"/>
      <c r="BP474" s="131"/>
      <c r="BQ474" s="131"/>
      <c r="BR474" s="131"/>
      <c r="BS474" s="35"/>
    </row>
    <row r="475" spans="1:72" x14ac:dyDescent="0.25">
      <c r="B475" s="3" t="s">
        <v>55</v>
      </c>
      <c r="D475" s="130"/>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1"/>
      <c r="BC475" s="131"/>
      <c r="BD475" s="131"/>
      <c r="BE475" s="131"/>
      <c r="BF475" s="131"/>
      <c r="BG475" s="131"/>
      <c r="BH475" s="131"/>
      <c r="BI475" s="131"/>
      <c r="BJ475" s="131"/>
      <c r="BK475" s="131"/>
      <c r="BL475" s="131"/>
      <c r="BM475" s="131"/>
      <c r="BN475" s="131"/>
      <c r="BO475" s="131"/>
      <c r="BP475" s="131"/>
      <c r="BQ475" s="131"/>
      <c r="BR475" s="131"/>
      <c r="BS475" s="35"/>
    </row>
    <row r="476" spans="1:72" x14ac:dyDescent="0.25">
      <c r="B476" s="3" t="s">
        <v>56</v>
      </c>
      <c r="D476" s="130"/>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1"/>
      <c r="BC476" s="131"/>
      <c r="BD476" s="131"/>
      <c r="BE476" s="131"/>
      <c r="BF476" s="131"/>
      <c r="BG476" s="131"/>
      <c r="BH476" s="131"/>
      <c r="BI476" s="131"/>
      <c r="BJ476" s="131"/>
      <c r="BK476" s="131"/>
      <c r="BL476" s="131"/>
      <c r="BM476" s="131"/>
      <c r="BN476" s="131"/>
      <c r="BO476" s="131"/>
      <c r="BP476" s="131"/>
      <c r="BQ476" s="131"/>
      <c r="BR476" s="131"/>
      <c r="BS476" s="35"/>
    </row>
    <row r="477" spans="1:72" x14ac:dyDescent="0.25">
      <c r="D477" s="130"/>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1"/>
      <c r="BC477" s="131"/>
      <c r="BD477" s="131"/>
      <c r="BE477" s="131"/>
      <c r="BF477" s="131"/>
      <c r="BG477" s="131"/>
      <c r="BH477" s="131"/>
      <c r="BI477" s="131"/>
      <c r="BJ477" s="131"/>
      <c r="BK477" s="131"/>
      <c r="BL477" s="131"/>
      <c r="BM477" s="131"/>
      <c r="BN477" s="131"/>
      <c r="BO477" s="131"/>
      <c r="BP477" s="131"/>
      <c r="BQ477" s="131"/>
      <c r="BR477" s="131"/>
      <c r="BS477" s="35"/>
    </row>
    <row r="478" spans="1:72" x14ac:dyDescent="0.25">
      <c r="B478" s="2" t="s">
        <v>63</v>
      </c>
      <c r="D478" s="130"/>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1"/>
      <c r="BC478" s="131"/>
      <c r="BD478" s="131"/>
      <c r="BE478" s="131"/>
      <c r="BF478" s="131"/>
      <c r="BG478" s="131"/>
      <c r="BH478" s="131"/>
      <c r="BI478" s="131"/>
      <c r="BJ478" s="131"/>
      <c r="BK478" s="131"/>
      <c r="BL478" s="131"/>
      <c r="BM478" s="131"/>
      <c r="BN478" s="131"/>
      <c r="BO478" s="131"/>
      <c r="BP478" s="131"/>
      <c r="BQ478" s="131"/>
      <c r="BR478" s="131"/>
      <c r="BS478" s="35"/>
    </row>
    <row r="479" spans="1:72" x14ac:dyDescent="0.25">
      <c r="B479" s="3" t="s">
        <v>55</v>
      </c>
      <c r="D479" s="130"/>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1"/>
      <c r="BC479" s="131"/>
      <c r="BD479" s="131"/>
      <c r="BE479" s="131"/>
      <c r="BF479" s="131"/>
      <c r="BG479" s="131"/>
      <c r="BH479" s="131"/>
      <c r="BI479" s="131"/>
      <c r="BJ479" s="131"/>
      <c r="BK479" s="131"/>
      <c r="BL479" s="131"/>
      <c r="BM479" s="131"/>
      <c r="BN479" s="131"/>
      <c r="BO479" s="131"/>
      <c r="BP479" s="131"/>
      <c r="BQ479" s="131"/>
      <c r="BR479" s="131"/>
      <c r="BS479" s="35"/>
    </row>
    <row r="480" spans="1:72" x14ac:dyDescent="0.25">
      <c r="B480" s="3" t="s">
        <v>56</v>
      </c>
      <c r="D480" s="132"/>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4"/>
    </row>
    <row r="481" spans="1:72" x14ac:dyDescent="0.25">
      <c r="B481" s="3"/>
      <c r="D481" s="15"/>
      <c r="E481" s="16"/>
      <c r="F481" s="16"/>
      <c r="G481" s="16"/>
      <c r="H481" s="16"/>
      <c r="I481" s="13"/>
      <c r="J481" s="13"/>
      <c r="K481" s="13"/>
      <c r="L481" s="13"/>
      <c r="M481" s="13"/>
      <c r="N481" s="13"/>
      <c r="O481" s="13"/>
      <c r="P481" s="13"/>
      <c r="Q481" s="13"/>
      <c r="R481" s="13"/>
      <c r="S481" s="13"/>
      <c r="T481" s="13"/>
      <c r="U481" s="13"/>
      <c r="V481" s="13"/>
      <c r="W481" s="13"/>
      <c r="X481" s="13"/>
      <c r="Y481" s="13"/>
      <c r="Z481" s="13"/>
      <c r="AA481" s="13"/>
      <c r="AB481" s="13"/>
      <c r="AC481" s="38"/>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row>
    <row r="482" spans="1:72" x14ac:dyDescent="0.25">
      <c r="A482" t="s">
        <v>212</v>
      </c>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41"/>
      <c r="BT482"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D637-AEA4-46A3-BE7F-CBD0FD597929}">
  <sheetPr>
    <tabColor rgb="FFFFC000"/>
  </sheetPr>
  <dimension ref="C3:X160"/>
  <sheetViews>
    <sheetView workbookViewId="0"/>
  </sheetViews>
  <sheetFormatPr defaultRowHeight="15" x14ac:dyDescent="0.25"/>
  <sheetData>
    <row r="3" spans="3:24" x14ac:dyDescent="0.25">
      <c r="C3" s="2" t="s">
        <v>306</v>
      </c>
    </row>
    <row r="4" spans="3:24" x14ac:dyDescent="0.25">
      <c r="C4" t="s">
        <v>403</v>
      </c>
    </row>
    <row r="5" spans="3:24" x14ac:dyDescent="0.25">
      <c r="D5" t="s">
        <v>194</v>
      </c>
    </row>
    <row r="6" spans="3:24" x14ac:dyDescent="0.25">
      <c r="D6" t="s">
        <v>195</v>
      </c>
      <c r="X6" s="2"/>
    </row>
    <row r="7" spans="3:24" x14ac:dyDescent="0.25">
      <c r="D7" t="s">
        <v>413</v>
      </c>
    </row>
    <row r="8" spans="3:24" x14ac:dyDescent="0.25">
      <c r="C8" t="s">
        <v>305</v>
      </c>
    </row>
    <row r="9" spans="3:24" x14ac:dyDescent="0.25">
      <c r="C9" t="s">
        <v>420</v>
      </c>
    </row>
    <row r="10" spans="3:24" x14ac:dyDescent="0.25">
      <c r="D10" t="s">
        <v>421</v>
      </c>
    </row>
    <row r="12" spans="3:24" x14ac:dyDescent="0.25">
      <c r="C12" s="2" t="s">
        <v>177</v>
      </c>
    </row>
    <row r="13" spans="3:24" x14ac:dyDescent="0.25">
      <c r="C13" t="s">
        <v>178</v>
      </c>
    </row>
    <row r="14" spans="3:24" x14ac:dyDescent="0.25">
      <c r="C14" t="s">
        <v>358</v>
      </c>
    </row>
    <row r="15" spans="3:24" x14ac:dyDescent="0.25">
      <c r="C15" t="s">
        <v>181</v>
      </c>
    </row>
    <row r="16" spans="3:24" x14ac:dyDescent="0.25">
      <c r="D16" t="s">
        <v>182</v>
      </c>
    </row>
    <row r="17" spans="3:4" x14ac:dyDescent="0.25">
      <c r="D17" t="s">
        <v>183</v>
      </c>
    </row>
    <row r="18" spans="3:4" x14ac:dyDescent="0.25">
      <c r="D18" t="s">
        <v>184</v>
      </c>
    </row>
    <row r="19" spans="3:4" x14ac:dyDescent="0.25">
      <c r="D19" t="s">
        <v>185</v>
      </c>
    </row>
    <row r="20" spans="3:4" x14ac:dyDescent="0.25">
      <c r="D20" t="s">
        <v>186</v>
      </c>
    </row>
    <row r="21" spans="3:4" x14ac:dyDescent="0.25">
      <c r="D21" t="s">
        <v>187</v>
      </c>
    </row>
    <row r="22" spans="3:4" x14ac:dyDescent="0.25">
      <c r="D22" t="s">
        <v>188</v>
      </c>
    </row>
    <row r="23" spans="3:4" x14ac:dyDescent="0.25">
      <c r="D23" t="s">
        <v>190</v>
      </c>
    </row>
    <row r="24" spans="3:4" x14ac:dyDescent="0.25">
      <c r="C24" t="s">
        <v>189</v>
      </c>
    </row>
    <row r="26" spans="3:4" x14ac:dyDescent="0.25">
      <c r="C26" s="2" t="s">
        <v>307</v>
      </c>
    </row>
    <row r="27" spans="3:4" x14ac:dyDescent="0.25">
      <c r="C27" t="s">
        <v>191</v>
      </c>
    </row>
    <row r="28" spans="3:4" x14ac:dyDescent="0.25">
      <c r="C28" t="s">
        <v>192</v>
      </c>
    </row>
    <row r="29" spans="3:4" x14ac:dyDescent="0.25">
      <c r="C29" t="s">
        <v>193</v>
      </c>
    </row>
    <row r="30" spans="3:4" x14ac:dyDescent="0.25">
      <c r="C30" t="s">
        <v>238</v>
      </c>
    </row>
    <row r="31" spans="3:4" x14ac:dyDescent="0.25">
      <c r="C31" t="s">
        <v>275</v>
      </c>
    </row>
    <row r="33" spans="3:5" x14ac:dyDescent="0.25">
      <c r="C33" t="s">
        <v>251</v>
      </c>
    </row>
    <row r="35" spans="3:5" x14ac:dyDescent="0.25">
      <c r="C35" t="s">
        <v>308</v>
      </c>
    </row>
    <row r="36" spans="3:5" x14ac:dyDescent="0.25">
      <c r="D36" t="s">
        <v>309</v>
      </c>
    </row>
    <row r="37" spans="3:5" x14ac:dyDescent="0.25">
      <c r="D37" t="s">
        <v>310</v>
      </c>
    </row>
    <row r="38" spans="3:5" x14ac:dyDescent="0.25">
      <c r="D38" t="s">
        <v>311</v>
      </c>
    </row>
    <row r="39" spans="3:5" x14ac:dyDescent="0.25">
      <c r="D39" t="s">
        <v>356</v>
      </c>
    </row>
    <row r="40" spans="3:5" x14ac:dyDescent="0.25">
      <c r="E40" t="s">
        <v>283</v>
      </c>
    </row>
    <row r="41" spans="3:5" x14ac:dyDescent="0.25">
      <c r="E41" t="s">
        <v>284</v>
      </c>
    </row>
    <row r="42" spans="3:5" x14ac:dyDescent="0.25">
      <c r="E42" t="s">
        <v>282</v>
      </c>
    </row>
    <row r="43" spans="3:5" x14ac:dyDescent="0.25">
      <c r="E43" t="s">
        <v>290</v>
      </c>
    </row>
    <row r="44" spans="3:5" x14ac:dyDescent="0.25">
      <c r="E44" t="s">
        <v>289</v>
      </c>
    </row>
    <row r="45" spans="3:5" x14ac:dyDescent="0.25">
      <c r="E45" t="s">
        <v>288</v>
      </c>
    </row>
    <row r="46" spans="3:5" x14ac:dyDescent="0.25">
      <c r="E46" t="s">
        <v>350</v>
      </c>
    </row>
    <row r="47" spans="3:5" x14ac:dyDescent="0.25">
      <c r="E47" t="s">
        <v>285</v>
      </c>
    </row>
    <row r="48" spans="3:5" x14ac:dyDescent="0.25">
      <c r="D48" t="s">
        <v>357</v>
      </c>
    </row>
    <row r="49" spans="3:5" x14ac:dyDescent="0.25">
      <c r="E49" t="s">
        <v>228</v>
      </c>
    </row>
    <row r="50" spans="3:5" x14ac:dyDescent="0.25">
      <c r="E50" t="s">
        <v>229</v>
      </c>
    </row>
    <row r="51" spans="3:5" x14ac:dyDescent="0.25">
      <c r="E51" t="s">
        <v>230</v>
      </c>
    </row>
    <row r="52" spans="3:5" x14ac:dyDescent="0.25">
      <c r="E52" t="s">
        <v>266</v>
      </c>
    </row>
    <row r="53" spans="3:5" x14ac:dyDescent="0.25">
      <c r="E53" t="s">
        <v>221</v>
      </c>
    </row>
    <row r="54" spans="3:5" x14ac:dyDescent="0.25">
      <c r="E54" t="s">
        <v>222</v>
      </c>
    </row>
    <row r="55" spans="3:5" x14ac:dyDescent="0.25">
      <c r="E55" t="s">
        <v>223</v>
      </c>
    </row>
    <row r="56" spans="3:5" x14ac:dyDescent="0.25">
      <c r="E56" t="s">
        <v>225</v>
      </c>
    </row>
    <row r="57" spans="3:5" x14ac:dyDescent="0.25">
      <c r="C57" t="s">
        <v>312</v>
      </c>
    </row>
    <row r="58" spans="3:5" x14ac:dyDescent="0.25">
      <c r="D58" t="s">
        <v>64</v>
      </c>
    </row>
    <row r="59" spans="3:5" x14ac:dyDescent="0.25">
      <c r="E59" t="s">
        <v>346</v>
      </c>
    </row>
    <row r="60" spans="3:5" x14ac:dyDescent="0.25">
      <c r="E60" t="s">
        <v>347</v>
      </c>
    </row>
    <row r="61" spans="3:5" x14ac:dyDescent="0.25">
      <c r="E61" t="s">
        <v>348</v>
      </c>
    </row>
    <row r="62" spans="3:5" x14ac:dyDescent="0.25">
      <c r="E62" t="s">
        <v>349</v>
      </c>
    </row>
    <row r="63" spans="3:5" x14ac:dyDescent="0.25">
      <c r="D63" t="s">
        <v>313</v>
      </c>
    </row>
    <row r="64" spans="3:5" x14ac:dyDescent="0.25">
      <c r="E64" t="s">
        <v>14</v>
      </c>
    </row>
    <row r="65" spans="6:7" x14ac:dyDescent="0.25">
      <c r="F65" t="s">
        <v>203</v>
      </c>
    </row>
    <row r="66" spans="6:7" x14ac:dyDescent="0.25">
      <c r="G66" t="s">
        <v>314</v>
      </c>
    </row>
    <row r="67" spans="6:7" x14ac:dyDescent="0.25">
      <c r="F67" t="s">
        <v>79</v>
      </c>
    </row>
    <row r="68" spans="6:7" x14ac:dyDescent="0.25">
      <c r="G68" t="s">
        <v>322</v>
      </c>
    </row>
    <row r="69" spans="6:7" x14ac:dyDescent="0.25">
      <c r="G69" t="s">
        <v>323</v>
      </c>
    </row>
    <row r="70" spans="6:7" x14ac:dyDescent="0.25">
      <c r="G70" t="s">
        <v>324</v>
      </c>
    </row>
    <row r="71" spans="6:7" x14ac:dyDescent="0.25">
      <c r="F71" t="s">
        <v>1</v>
      </c>
    </row>
    <row r="72" spans="6:7" x14ac:dyDescent="0.25">
      <c r="G72" t="s">
        <v>315</v>
      </c>
    </row>
    <row r="73" spans="6:7" x14ac:dyDescent="0.25">
      <c r="G73" t="s">
        <v>317</v>
      </c>
    </row>
    <row r="74" spans="6:7" x14ac:dyDescent="0.25">
      <c r="G74" t="s">
        <v>316</v>
      </c>
    </row>
    <row r="75" spans="6:7" x14ac:dyDescent="0.25">
      <c r="G75" t="s">
        <v>318</v>
      </c>
    </row>
    <row r="76" spans="6:7" x14ac:dyDescent="0.25">
      <c r="G76" t="s">
        <v>319</v>
      </c>
    </row>
    <row r="77" spans="6:7" x14ac:dyDescent="0.25">
      <c r="F77" t="s">
        <v>69</v>
      </c>
    </row>
    <row r="78" spans="6:7" x14ac:dyDescent="0.25">
      <c r="G78" t="s">
        <v>320</v>
      </c>
    </row>
    <row r="79" spans="6:7" x14ac:dyDescent="0.25">
      <c r="G79" t="s">
        <v>321</v>
      </c>
    </row>
    <row r="80" spans="6:7" x14ac:dyDescent="0.25">
      <c r="G80" t="s">
        <v>328</v>
      </c>
    </row>
    <row r="81" spans="5:7" x14ac:dyDescent="0.25">
      <c r="F81" t="s">
        <v>247</v>
      </c>
    </row>
    <row r="82" spans="5:7" x14ac:dyDescent="0.25">
      <c r="G82" t="s">
        <v>326</v>
      </c>
    </row>
    <row r="83" spans="5:7" x14ac:dyDescent="0.25">
      <c r="G83" t="s">
        <v>325</v>
      </c>
    </row>
    <row r="84" spans="5:7" x14ac:dyDescent="0.25">
      <c r="G84" t="s">
        <v>327</v>
      </c>
    </row>
    <row r="85" spans="5:7" x14ac:dyDescent="0.25">
      <c r="F85" t="s">
        <v>163</v>
      </c>
    </row>
    <row r="86" spans="5:7" x14ac:dyDescent="0.25">
      <c r="G86" t="s">
        <v>329</v>
      </c>
    </row>
    <row r="87" spans="5:7" x14ac:dyDescent="0.25">
      <c r="G87" t="s">
        <v>330</v>
      </c>
    </row>
    <row r="88" spans="5:7" x14ac:dyDescent="0.25">
      <c r="F88" t="s">
        <v>158</v>
      </c>
    </row>
    <row r="89" spans="5:7" x14ac:dyDescent="0.25">
      <c r="G89" t="s">
        <v>331</v>
      </c>
    </row>
    <row r="90" spans="5:7" x14ac:dyDescent="0.25">
      <c r="F90" t="s">
        <v>202</v>
      </c>
    </row>
    <row r="91" spans="5:7" x14ac:dyDescent="0.25">
      <c r="G91" t="s">
        <v>332</v>
      </c>
    </row>
    <row r="92" spans="5:7" x14ac:dyDescent="0.25">
      <c r="G92" t="s">
        <v>333</v>
      </c>
    </row>
    <row r="93" spans="5:7" x14ac:dyDescent="0.25">
      <c r="G93" t="s">
        <v>334</v>
      </c>
    </row>
    <row r="94" spans="5:7" x14ac:dyDescent="0.25">
      <c r="G94" t="s">
        <v>335</v>
      </c>
    </row>
    <row r="95" spans="5:7" x14ac:dyDescent="0.25">
      <c r="E95" t="s">
        <v>39</v>
      </c>
    </row>
    <row r="96" spans="5:7" x14ac:dyDescent="0.25">
      <c r="F96" t="s">
        <v>336</v>
      </c>
    </row>
    <row r="97" spans="3:5" x14ac:dyDescent="0.25">
      <c r="D97" t="s">
        <v>337</v>
      </c>
    </row>
    <row r="98" spans="3:5" x14ac:dyDescent="0.25">
      <c r="E98" t="s">
        <v>338</v>
      </c>
    </row>
    <row r="99" spans="3:5" x14ac:dyDescent="0.25">
      <c r="E99" t="s">
        <v>339</v>
      </c>
    </row>
    <row r="100" spans="3:5" x14ac:dyDescent="0.25">
      <c r="E100" t="s">
        <v>340</v>
      </c>
    </row>
    <row r="101" spans="3:5" x14ac:dyDescent="0.25">
      <c r="E101" t="s">
        <v>341</v>
      </c>
    </row>
    <row r="102" spans="3:5" x14ac:dyDescent="0.25">
      <c r="E102" t="s">
        <v>419</v>
      </c>
    </row>
    <row r="103" spans="3:5" x14ac:dyDescent="0.25">
      <c r="D103" t="s">
        <v>219</v>
      </c>
    </row>
    <row r="104" spans="3:5" x14ac:dyDescent="0.25">
      <c r="E104" t="s">
        <v>342</v>
      </c>
    </row>
    <row r="105" spans="3:5" x14ac:dyDescent="0.25">
      <c r="E105" t="s">
        <v>343</v>
      </c>
    </row>
    <row r="106" spans="3:5" x14ac:dyDescent="0.25">
      <c r="E106" t="s">
        <v>344</v>
      </c>
    </row>
    <row r="107" spans="3:5" x14ac:dyDescent="0.25">
      <c r="E107" t="s">
        <v>345</v>
      </c>
    </row>
    <row r="112" spans="3:5" x14ac:dyDescent="0.25">
      <c r="C112" s="2" t="s">
        <v>359</v>
      </c>
    </row>
    <row r="113" spans="3:9" x14ac:dyDescent="0.25">
      <c r="C113" t="s">
        <v>360</v>
      </c>
    </row>
    <row r="114" spans="3:9" x14ac:dyDescent="0.25">
      <c r="C114" t="s">
        <v>361</v>
      </c>
    </row>
    <row r="115" spans="3:9" x14ac:dyDescent="0.25">
      <c r="C115" t="s">
        <v>362</v>
      </c>
    </row>
    <row r="116" spans="3:9" x14ac:dyDescent="0.25">
      <c r="C116" t="s">
        <v>367</v>
      </c>
    </row>
    <row r="117" spans="3:9" x14ac:dyDescent="0.25">
      <c r="D117" t="s">
        <v>363</v>
      </c>
    </row>
    <row r="118" spans="3:9" x14ac:dyDescent="0.25">
      <c r="D118" t="s">
        <v>364</v>
      </c>
    </row>
    <row r="119" spans="3:9" x14ac:dyDescent="0.25">
      <c r="D119" t="s">
        <v>365</v>
      </c>
    </row>
    <row r="120" spans="3:9" x14ac:dyDescent="0.25">
      <c r="D120" t="s">
        <v>366</v>
      </c>
    </row>
    <row r="121" spans="3:9" x14ac:dyDescent="0.25">
      <c r="D121" t="s">
        <v>374</v>
      </c>
    </row>
    <row r="122" spans="3:9" x14ac:dyDescent="0.25">
      <c r="C122" t="s">
        <v>381</v>
      </c>
    </row>
    <row r="123" spans="3:9" x14ac:dyDescent="0.25">
      <c r="D123" t="s">
        <v>377</v>
      </c>
    </row>
    <row r="124" spans="3:9" x14ac:dyDescent="0.25">
      <c r="D124" t="s">
        <v>378</v>
      </c>
    </row>
    <row r="125" spans="3:9" x14ac:dyDescent="0.25">
      <c r="D125" t="s">
        <v>379</v>
      </c>
    </row>
    <row r="126" spans="3:9" x14ac:dyDescent="0.25">
      <c r="D126" t="s">
        <v>380</v>
      </c>
      <c r="I126" s="108" t="str">
        <f>Model!$B$94</f>
        <v>% off-label</v>
      </c>
    </row>
    <row r="127" spans="3:9" x14ac:dyDescent="0.25">
      <c r="C127" t="s">
        <v>382</v>
      </c>
      <c r="I127" s="108"/>
    </row>
    <row r="128" spans="3:9" x14ac:dyDescent="0.25">
      <c r="D128" t="s">
        <v>383</v>
      </c>
      <c r="I128" s="108"/>
    </row>
    <row r="129" spans="3:9" x14ac:dyDescent="0.25">
      <c r="D129" t="s">
        <v>384</v>
      </c>
      <c r="I129" s="108"/>
    </row>
    <row r="130" spans="3:9" x14ac:dyDescent="0.25">
      <c r="D130" t="s">
        <v>385</v>
      </c>
      <c r="I130" s="108"/>
    </row>
    <row r="131" spans="3:9" x14ac:dyDescent="0.25">
      <c r="D131" t="s">
        <v>386</v>
      </c>
      <c r="I131" s="108"/>
    </row>
    <row r="132" spans="3:9" x14ac:dyDescent="0.25">
      <c r="C132" t="s">
        <v>387</v>
      </c>
    </row>
    <row r="133" spans="3:9" x14ac:dyDescent="0.25">
      <c r="D133" t="s">
        <v>388</v>
      </c>
    </row>
    <row r="134" spans="3:9" x14ac:dyDescent="0.25">
      <c r="E134" t="s">
        <v>389</v>
      </c>
    </row>
    <row r="135" spans="3:9" x14ac:dyDescent="0.25">
      <c r="E135" t="s">
        <v>390</v>
      </c>
    </row>
    <row r="136" spans="3:9" x14ac:dyDescent="0.25">
      <c r="E136" t="s">
        <v>394</v>
      </c>
    </row>
    <row r="137" spans="3:9" x14ac:dyDescent="0.25">
      <c r="E137" t="s">
        <v>392</v>
      </c>
    </row>
    <row r="138" spans="3:9" x14ac:dyDescent="0.25">
      <c r="E138" t="s">
        <v>391</v>
      </c>
    </row>
    <row r="139" spans="3:9" x14ac:dyDescent="0.25">
      <c r="E139" t="s">
        <v>393</v>
      </c>
    </row>
    <row r="140" spans="3:9" x14ac:dyDescent="0.25">
      <c r="E140" t="s">
        <v>395</v>
      </c>
    </row>
    <row r="141" spans="3:9" x14ac:dyDescent="0.25">
      <c r="E141" t="s">
        <v>396</v>
      </c>
    </row>
    <row r="142" spans="3:9" x14ac:dyDescent="0.25">
      <c r="E142" t="s">
        <v>397</v>
      </c>
    </row>
    <row r="143" spans="3:9" x14ac:dyDescent="0.25">
      <c r="E143" t="s">
        <v>398</v>
      </c>
    </row>
    <row r="144" spans="3:9" x14ac:dyDescent="0.25">
      <c r="E144" t="s">
        <v>399</v>
      </c>
    </row>
    <row r="145" spans="3:5" x14ac:dyDescent="0.25">
      <c r="D145" t="s">
        <v>400</v>
      </c>
    </row>
    <row r="146" spans="3:5" x14ac:dyDescent="0.25">
      <c r="E146" t="s">
        <v>401</v>
      </c>
    </row>
    <row r="147" spans="3:5" x14ac:dyDescent="0.25">
      <c r="E147" t="s">
        <v>402</v>
      </c>
    </row>
    <row r="149" spans="3:5" x14ac:dyDescent="0.25">
      <c r="C149" s="2" t="s">
        <v>179</v>
      </c>
    </row>
    <row r="150" spans="3:5" x14ac:dyDescent="0.25">
      <c r="C150" t="s">
        <v>404</v>
      </c>
    </row>
    <row r="151" spans="3:5" x14ac:dyDescent="0.25">
      <c r="C151" t="s">
        <v>180</v>
      </c>
    </row>
    <row r="152" spans="3:5" x14ac:dyDescent="0.25">
      <c r="C152" t="s">
        <v>405</v>
      </c>
    </row>
    <row r="153" spans="3:5" x14ac:dyDescent="0.25">
      <c r="C153" t="s">
        <v>406</v>
      </c>
    </row>
    <row r="154" spans="3:5" x14ac:dyDescent="0.25">
      <c r="C154" t="s">
        <v>407</v>
      </c>
    </row>
    <row r="155" spans="3:5" x14ac:dyDescent="0.25">
      <c r="C155" t="s">
        <v>408</v>
      </c>
    </row>
    <row r="156" spans="3:5" x14ac:dyDescent="0.25">
      <c r="C156" t="s">
        <v>410</v>
      </c>
    </row>
    <row r="157" spans="3:5" x14ac:dyDescent="0.25">
      <c r="C157" t="s">
        <v>409</v>
      </c>
    </row>
    <row r="159" spans="3:5" x14ac:dyDescent="0.25">
      <c r="C159" t="s">
        <v>411</v>
      </c>
    </row>
    <row r="160" spans="3:5" x14ac:dyDescent="0.25">
      <c r="C160" t="s">
        <v>412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4A38-11F8-4654-B975-1520E8596322}">
  <dimension ref="C2:F72"/>
  <sheetViews>
    <sheetView workbookViewId="0"/>
  </sheetViews>
  <sheetFormatPr defaultRowHeight="15" x14ac:dyDescent="0.25"/>
  <sheetData>
    <row r="2" spans="3:6" x14ac:dyDescent="0.25">
      <c r="C2" s="109" t="s">
        <v>414</v>
      </c>
      <c r="D2" s="110"/>
      <c r="E2" s="110"/>
      <c r="F2" s="110"/>
    </row>
    <row r="4" spans="3:6" x14ac:dyDescent="0.25">
      <c r="C4" t="s">
        <v>228</v>
      </c>
    </row>
    <row r="5" spans="3:6" x14ac:dyDescent="0.25">
      <c r="C5" t="s">
        <v>229</v>
      </c>
    </row>
    <row r="6" spans="3:6" x14ac:dyDescent="0.25">
      <c r="C6" t="s">
        <v>230</v>
      </c>
    </row>
    <row r="7" spans="3:6" x14ac:dyDescent="0.25">
      <c r="C7" t="s">
        <v>266</v>
      </c>
    </row>
    <row r="8" spans="3:6" x14ac:dyDescent="0.25">
      <c r="C8" t="s">
        <v>221</v>
      </c>
    </row>
    <row r="9" spans="3:6" x14ac:dyDescent="0.25">
      <c r="C9" t="s">
        <v>222</v>
      </c>
    </row>
    <row r="10" spans="3:6" x14ac:dyDescent="0.25">
      <c r="C10" t="s">
        <v>223</v>
      </c>
    </row>
    <row r="11" spans="3:6" x14ac:dyDescent="0.25">
      <c r="C11" t="s">
        <v>225</v>
      </c>
    </row>
    <row r="15" spans="3:6" x14ac:dyDescent="0.25">
      <c r="C15" s="2"/>
    </row>
    <row r="16" spans="3:6" x14ac:dyDescent="0.25">
      <c r="C16" s="2" t="s">
        <v>228</v>
      </c>
      <c r="D16" t="s">
        <v>11</v>
      </c>
      <c r="E16" t="str">
        <f t="shared" ref="E16:E47" si="0">C16&amp;D16</f>
        <v>Annual US net revenueOzempic</v>
      </c>
      <c r="F16">
        <v>1</v>
      </c>
    </row>
    <row r="17" spans="3:6" x14ac:dyDescent="0.25">
      <c r="C17" s="2" t="s">
        <v>228</v>
      </c>
      <c r="D17" t="s">
        <v>12</v>
      </c>
      <c r="E17" t="str">
        <f t="shared" si="0"/>
        <v>Annual US net revenueRybelsus</v>
      </c>
      <c r="F17">
        <f t="shared" ref="F17:F48" si="1">+F16+1</f>
        <v>2</v>
      </c>
    </row>
    <row r="18" spans="3:6" x14ac:dyDescent="0.25">
      <c r="C18" s="2" t="s">
        <v>228</v>
      </c>
      <c r="D18" t="s">
        <v>37</v>
      </c>
      <c r="E18" t="str">
        <f t="shared" si="0"/>
        <v>Annual US net revenueMounjaro</v>
      </c>
      <c r="F18">
        <f t="shared" si="1"/>
        <v>3</v>
      </c>
    </row>
    <row r="19" spans="3:6" x14ac:dyDescent="0.25">
      <c r="C19" s="2" t="s">
        <v>228</v>
      </c>
      <c r="D19" t="s">
        <v>13</v>
      </c>
      <c r="E19" t="str">
        <f t="shared" si="0"/>
        <v>Annual US net revenueWegovy</v>
      </c>
      <c r="F19">
        <f t="shared" si="1"/>
        <v>4</v>
      </c>
    </row>
    <row r="20" spans="3:6" x14ac:dyDescent="0.25">
      <c r="C20" s="2" t="s">
        <v>228</v>
      </c>
      <c r="D20" t="s">
        <v>2</v>
      </c>
      <c r="E20" t="str">
        <f t="shared" si="0"/>
        <v>Annual US net revenueZepbound</v>
      </c>
      <c r="F20">
        <f t="shared" si="1"/>
        <v>5</v>
      </c>
    </row>
    <row r="21" spans="3:6" x14ac:dyDescent="0.25">
      <c r="E21" t="str">
        <f t="shared" si="0"/>
        <v/>
      </c>
      <c r="F21">
        <f t="shared" si="1"/>
        <v>6</v>
      </c>
    </row>
    <row r="22" spans="3:6" x14ac:dyDescent="0.25">
      <c r="D22" t="s">
        <v>52</v>
      </c>
      <c r="E22" t="str">
        <f t="shared" si="0"/>
        <v>Total</v>
      </c>
      <c r="F22">
        <f t="shared" si="1"/>
        <v>7</v>
      </c>
    </row>
    <row r="23" spans="3:6" x14ac:dyDescent="0.25">
      <c r="D23" s="24" t="s">
        <v>54</v>
      </c>
      <c r="E23" t="str">
        <f t="shared" si="0"/>
        <v>% growth</v>
      </c>
      <c r="F23">
        <f t="shared" si="1"/>
        <v>8</v>
      </c>
    </row>
    <row r="24" spans="3:6" x14ac:dyDescent="0.25">
      <c r="D24" s="24"/>
      <c r="E24" t="str">
        <f t="shared" si="0"/>
        <v/>
      </c>
      <c r="F24">
        <f t="shared" si="1"/>
        <v>9</v>
      </c>
    </row>
    <row r="25" spans="3:6" x14ac:dyDescent="0.25">
      <c r="E25" t="str">
        <f t="shared" si="0"/>
        <v/>
      </c>
      <c r="F25">
        <f t="shared" si="1"/>
        <v>10</v>
      </c>
    </row>
    <row r="26" spans="3:6" x14ac:dyDescent="0.25">
      <c r="C26" s="2" t="s">
        <v>229</v>
      </c>
      <c r="D26" t="s">
        <v>11</v>
      </c>
      <c r="E26" t="str">
        <f t="shared" si="0"/>
        <v>Annual Ex-US net revenueOzempic</v>
      </c>
      <c r="F26">
        <f t="shared" si="1"/>
        <v>11</v>
      </c>
    </row>
    <row r="27" spans="3:6" x14ac:dyDescent="0.25">
      <c r="C27" s="2" t="s">
        <v>229</v>
      </c>
      <c r="D27" t="s">
        <v>12</v>
      </c>
      <c r="E27" t="str">
        <f t="shared" si="0"/>
        <v>Annual Ex-US net revenueRybelsus</v>
      </c>
      <c r="F27">
        <f t="shared" si="1"/>
        <v>12</v>
      </c>
    </row>
    <row r="28" spans="3:6" x14ac:dyDescent="0.25">
      <c r="C28" s="2" t="s">
        <v>229</v>
      </c>
      <c r="D28" t="s">
        <v>37</v>
      </c>
      <c r="E28" t="str">
        <f t="shared" si="0"/>
        <v>Annual Ex-US net revenueMounjaro</v>
      </c>
      <c r="F28">
        <f t="shared" si="1"/>
        <v>13</v>
      </c>
    </row>
    <row r="29" spans="3:6" x14ac:dyDescent="0.25">
      <c r="C29" s="2" t="s">
        <v>229</v>
      </c>
      <c r="D29" t="s">
        <v>13</v>
      </c>
      <c r="E29" t="str">
        <f t="shared" si="0"/>
        <v>Annual Ex-US net revenueWegovy</v>
      </c>
      <c r="F29">
        <f t="shared" si="1"/>
        <v>14</v>
      </c>
    </row>
    <row r="30" spans="3:6" x14ac:dyDescent="0.25">
      <c r="C30" s="2" t="s">
        <v>229</v>
      </c>
      <c r="D30" t="s">
        <v>2</v>
      </c>
      <c r="E30" t="str">
        <f t="shared" si="0"/>
        <v>Annual Ex-US net revenueZepbound</v>
      </c>
      <c r="F30">
        <f t="shared" si="1"/>
        <v>15</v>
      </c>
    </row>
    <row r="31" spans="3:6" x14ac:dyDescent="0.25">
      <c r="E31" t="str">
        <f t="shared" si="0"/>
        <v/>
      </c>
      <c r="F31">
        <f t="shared" si="1"/>
        <v>16</v>
      </c>
    </row>
    <row r="32" spans="3:6" x14ac:dyDescent="0.25">
      <c r="D32" t="s">
        <v>52</v>
      </c>
      <c r="E32" t="str">
        <f t="shared" si="0"/>
        <v>Total</v>
      </c>
      <c r="F32">
        <f t="shared" si="1"/>
        <v>17</v>
      </c>
    </row>
    <row r="33" spans="3:6" x14ac:dyDescent="0.25">
      <c r="D33" s="24" t="s">
        <v>54</v>
      </c>
      <c r="E33" t="str">
        <f t="shared" si="0"/>
        <v>% growth</v>
      </c>
      <c r="F33">
        <f t="shared" si="1"/>
        <v>18</v>
      </c>
    </row>
    <row r="34" spans="3:6" x14ac:dyDescent="0.25">
      <c r="D34" s="24"/>
      <c r="E34" t="str">
        <f t="shared" si="0"/>
        <v/>
      </c>
      <c r="F34">
        <f t="shared" si="1"/>
        <v>19</v>
      </c>
    </row>
    <row r="35" spans="3:6" x14ac:dyDescent="0.25">
      <c r="E35" t="str">
        <f t="shared" si="0"/>
        <v/>
      </c>
      <c r="F35">
        <f t="shared" si="1"/>
        <v>20</v>
      </c>
    </row>
    <row r="36" spans="3:6" x14ac:dyDescent="0.25">
      <c r="C36" s="2" t="s">
        <v>230</v>
      </c>
      <c r="D36" t="s">
        <v>11</v>
      </c>
      <c r="E36" t="str">
        <f t="shared" si="0"/>
        <v>Annual WW net revenueOzempic</v>
      </c>
      <c r="F36">
        <f t="shared" si="1"/>
        <v>21</v>
      </c>
    </row>
    <row r="37" spans="3:6" x14ac:dyDescent="0.25">
      <c r="C37" s="2" t="s">
        <v>230</v>
      </c>
      <c r="D37" t="s">
        <v>12</v>
      </c>
      <c r="E37" t="str">
        <f t="shared" si="0"/>
        <v>Annual WW net revenueRybelsus</v>
      </c>
      <c r="F37">
        <f t="shared" si="1"/>
        <v>22</v>
      </c>
    </row>
    <row r="38" spans="3:6" x14ac:dyDescent="0.25">
      <c r="C38" s="2" t="s">
        <v>230</v>
      </c>
      <c r="D38" t="s">
        <v>37</v>
      </c>
      <c r="E38" t="str">
        <f t="shared" si="0"/>
        <v>Annual WW net revenueMounjaro</v>
      </c>
      <c r="F38">
        <f t="shared" si="1"/>
        <v>23</v>
      </c>
    </row>
    <row r="39" spans="3:6" x14ac:dyDescent="0.25">
      <c r="C39" s="2" t="s">
        <v>230</v>
      </c>
      <c r="D39" t="s">
        <v>13</v>
      </c>
      <c r="E39" t="str">
        <f t="shared" si="0"/>
        <v>Annual WW net revenueWegovy</v>
      </c>
      <c r="F39">
        <f t="shared" si="1"/>
        <v>24</v>
      </c>
    </row>
    <row r="40" spans="3:6" x14ac:dyDescent="0.25">
      <c r="C40" s="2" t="s">
        <v>230</v>
      </c>
      <c r="D40" t="s">
        <v>2</v>
      </c>
      <c r="E40" t="str">
        <f t="shared" si="0"/>
        <v>Annual WW net revenueZepbound</v>
      </c>
      <c r="F40">
        <f t="shared" si="1"/>
        <v>25</v>
      </c>
    </row>
    <row r="41" spans="3:6" x14ac:dyDescent="0.25">
      <c r="E41" t="str">
        <f t="shared" si="0"/>
        <v/>
      </c>
      <c r="F41">
        <f t="shared" si="1"/>
        <v>26</v>
      </c>
    </row>
    <row r="42" spans="3:6" x14ac:dyDescent="0.25">
      <c r="D42" t="s">
        <v>52</v>
      </c>
      <c r="E42" t="str">
        <f t="shared" si="0"/>
        <v>Total</v>
      </c>
      <c r="F42">
        <f t="shared" si="1"/>
        <v>27</v>
      </c>
    </row>
    <row r="43" spans="3:6" x14ac:dyDescent="0.25">
      <c r="D43" s="24" t="s">
        <v>54</v>
      </c>
      <c r="E43" t="str">
        <f t="shared" si="0"/>
        <v>% growth</v>
      </c>
      <c r="F43">
        <f t="shared" si="1"/>
        <v>28</v>
      </c>
    </row>
    <row r="44" spans="3:6" x14ac:dyDescent="0.25">
      <c r="D44" s="24"/>
      <c r="E44" t="str">
        <f t="shared" si="0"/>
        <v/>
      </c>
      <c r="F44">
        <f t="shared" si="1"/>
        <v>29</v>
      </c>
    </row>
    <row r="45" spans="3:6" x14ac:dyDescent="0.25">
      <c r="E45" t="str">
        <f t="shared" si="0"/>
        <v/>
      </c>
      <c r="F45">
        <f t="shared" si="1"/>
        <v>30</v>
      </c>
    </row>
    <row r="46" spans="3:6" x14ac:dyDescent="0.25">
      <c r="C46" s="2" t="s">
        <v>266</v>
      </c>
      <c r="D46" t="s">
        <v>11</v>
      </c>
      <c r="E46" t="str">
        <f t="shared" si="0"/>
        <v>Number of quarters in year with supply shortageOzempic</v>
      </c>
      <c r="F46">
        <f t="shared" si="1"/>
        <v>31</v>
      </c>
    </row>
    <row r="47" spans="3:6" x14ac:dyDescent="0.25">
      <c r="C47" s="2" t="s">
        <v>266</v>
      </c>
      <c r="D47" t="s">
        <v>12</v>
      </c>
      <c r="E47" t="str">
        <f t="shared" si="0"/>
        <v>Number of quarters in year with supply shortageRybelsus</v>
      </c>
      <c r="F47">
        <f t="shared" si="1"/>
        <v>32</v>
      </c>
    </row>
    <row r="48" spans="3:6" x14ac:dyDescent="0.25">
      <c r="C48" s="2" t="s">
        <v>266</v>
      </c>
      <c r="D48" t="s">
        <v>37</v>
      </c>
      <c r="E48" t="str">
        <f t="shared" ref="E48:E72" si="2">C48&amp;D48</f>
        <v>Number of quarters in year with supply shortageMounjaro</v>
      </c>
      <c r="F48">
        <f t="shared" si="1"/>
        <v>33</v>
      </c>
    </row>
    <row r="49" spans="3:6" x14ac:dyDescent="0.25">
      <c r="C49" s="2" t="s">
        <v>266</v>
      </c>
      <c r="D49" t="s">
        <v>13</v>
      </c>
      <c r="E49" t="str">
        <f t="shared" si="2"/>
        <v>Number of quarters in year with supply shortageWegovy</v>
      </c>
      <c r="F49">
        <f t="shared" ref="F49:F72" si="3">+F48+1</f>
        <v>34</v>
      </c>
    </row>
    <row r="50" spans="3:6" x14ac:dyDescent="0.25">
      <c r="C50" s="2" t="s">
        <v>266</v>
      </c>
      <c r="D50" t="s">
        <v>2</v>
      </c>
      <c r="E50" t="str">
        <f t="shared" si="2"/>
        <v>Number of quarters in year with supply shortageZepbound</v>
      </c>
      <c r="F50">
        <f t="shared" si="3"/>
        <v>35</v>
      </c>
    </row>
    <row r="51" spans="3:6" x14ac:dyDescent="0.25">
      <c r="D51" s="24"/>
      <c r="E51" t="str">
        <f t="shared" si="2"/>
        <v/>
      </c>
      <c r="F51">
        <f t="shared" si="3"/>
        <v>36</v>
      </c>
    </row>
    <row r="52" spans="3:6" x14ac:dyDescent="0.25">
      <c r="E52" t="str">
        <f t="shared" si="2"/>
        <v/>
      </c>
      <c r="F52">
        <f t="shared" si="3"/>
        <v>37</v>
      </c>
    </row>
    <row r="53" spans="3:6" x14ac:dyDescent="0.25">
      <c r="C53" s="2" t="s">
        <v>221</v>
      </c>
      <c r="D53" t="str">
        <f>+D16</f>
        <v>Ozempic</v>
      </c>
      <c r="E53" t="str">
        <f t="shared" si="2"/>
        <v>TRx share: diabetesOzempic</v>
      </c>
      <c r="F53">
        <f t="shared" si="3"/>
        <v>38</v>
      </c>
    </row>
    <row r="54" spans="3:6" x14ac:dyDescent="0.25">
      <c r="C54" s="2" t="s">
        <v>221</v>
      </c>
      <c r="D54" t="str">
        <f>+D17</f>
        <v>Rybelsus</v>
      </c>
      <c r="E54" t="str">
        <f t="shared" si="2"/>
        <v>TRx share: diabetesRybelsus</v>
      </c>
      <c r="F54">
        <f t="shared" si="3"/>
        <v>39</v>
      </c>
    </row>
    <row r="55" spans="3:6" x14ac:dyDescent="0.25">
      <c r="C55" s="2" t="s">
        <v>221</v>
      </c>
      <c r="D55" t="str">
        <f>+D18</f>
        <v>Mounjaro</v>
      </c>
      <c r="E55" t="str">
        <f t="shared" si="2"/>
        <v>TRx share: diabetesMounjaro</v>
      </c>
      <c r="F55">
        <f t="shared" si="3"/>
        <v>40</v>
      </c>
    </row>
    <row r="56" spans="3:6" x14ac:dyDescent="0.25">
      <c r="E56" t="str">
        <f t="shared" si="2"/>
        <v/>
      </c>
      <c r="F56">
        <f t="shared" si="3"/>
        <v>41</v>
      </c>
    </row>
    <row r="57" spans="3:6" x14ac:dyDescent="0.25">
      <c r="E57" t="str">
        <f t="shared" si="2"/>
        <v/>
      </c>
      <c r="F57">
        <f t="shared" si="3"/>
        <v>42</v>
      </c>
    </row>
    <row r="58" spans="3:6" x14ac:dyDescent="0.25">
      <c r="C58" s="2" t="s">
        <v>222</v>
      </c>
      <c r="D58" t="str">
        <f>+D19</f>
        <v>Wegovy</v>
      </c>
      <c r="E58" t="str">
        <f t="shared" si="2"/>
        <v>TRx share: ObesityWegovy</v>
      </c>
      <c r="F58">
        <f t="shared" si="3"/>
        <v>43</v>
      </c>
    </row>
    <row r="59" spans="3:6" x14ac:dyDescent="0.25">
      <c r="D59" t="str">
        <f>+D20</f>
        <v>Zepbound</v>
      </c>
      <c r="E59" t="str">
        <f t="shared" si="2"/>
        <v>Zepbound</v>
      </c>
      <c r="F59">
        <f t="shared" si="3"/>
        <v>44</v>
      </c>
    </row>
    <row r="60" spans="3:6" x14ac:dyDescent="0.25">
      <c r="E60" t="str">
        <f t="shared" si="2"/>
        <v/>
      </c>
      <c r="F60">
        <f t="shared" si="3"/>
        <v>45</v>
      </c>
    </row>
    <row r="61" spans="3:6" x14ac:dyDescent="0.25">
      <c r="E61" t="str">
        <f t="shared" si="2"/>
        <v/>
      </c>
      <c r="F61">
        <f t="shared" si="3"/>
        <v>46</v>
      </c>
    </row>
    <row r="62" spans="3:6" x14ac:dyDescent="0.25">
      <c r="C62" s="2" t="s">
        <v>223</v>
      </c>
      <c r="D62" t="str">
        <f>+D53</f>
        <v>Ozempic</v>
      </c>
      <c r="E62" t="str">
        <f t="shared" si="2"/>
        <v>US diabetes TRxOzempic</v>
      </c>
      <c r="F62">
        <f t="shared" si="3"/>
        <v>47</v>
      </c>
    </row>
    <row r="63" spans="3:6" x14ac:dyDescent="0.25">
      <c r="C63" s="2" t="s">
        <v>223</v>
      </c>
      <c r="D63" t="str">
        <f>+D54</f>
        <v>Rybelsus</v>
      </c>
      <c r="E63" t="str">
        <f t="shared" si="2"/>
        <v>US diabetes TRxRybelsus</v>
      </c>
      <c r="F63">
        <f t="shared" si="3"/>
        <v>48</v>
      </c>
    </row>
    <row r="64" spans="3:6" x14ac:dyDescent="0.25">
      <c r="C64" s="2" t="s">
        <v>223</v>
      </c>
      <c r="D64" t="str">
        <f>+D55</f>
        <v>Mounjaro</v>
      </c>
      <c r="E64" t="str">
        <f t="shared" si="2"/>
        <v>US diabetes TRxMounjaro</v>
      </c>
      <c r="F64">
        <f t="shared" si="3"/>
        <v>49</v>
      </c>
    </row>
    <row r="65" spans="3:6" x14ac:dyDescent="0.25">
      <c r="E65" t="str">
        <f t="shared" si="2"/>
        <v/>
      </c>
      <c r="F65">
        <f t="shared" si="3"/>
        <v>50</v>
      </c>
    </row>
    <row r="66" spans="3:6" x14ac:dyDescent="0.25">
      <c r="D66" t="s">
        <v>52</v>
      </c>
      <c r="E66" t="str">
        <f t="shared" si="2"/>
        <v>Total</v>
      </c>
      <c r="F66">
        <f t="shared" si="3"/>
        <v>51</v>
      </c>
    </row>
    <row r="67" spans="3:6" x14ac:dyDescent="0.25">
      <c r="E67" t="str">
        <f t="shared" si="2"/>
        <v/>
      </c>
      <c r="F67">
        <f t="shared" si="3"/>
        <v>52</v>
      </c>
    </row>
    <row r="68" spans="3:6" x14ac:dyDescent="0.25">
      <c r="D68" t="s">
        <v>224</v>
      </c>
      <c r="E68" t="str">
        <f t="shared" si="2"/>
        <v>Implied max US T2D TRx</v>
      </c>
      <c r="F68">
        <f t="shared" si="3"/>
        <v>53</v>
      </c>
    </row>
    <row r="69" spans="3:6" x14ac:dyDescent="0.25">
      <c r="E69" t="str">
        <f t="shared" si="2"/>
        <v/>
      </c>
      <c r="F69">
        <f t="shared" si="3"/>
        <v>54</v>
      </c>
    </row>
    <row r="70" spans="3:6" x14ac:dyDescent="0.25">
      <c r="E70" t="str">
        <f t="shared" si="2"/>
        <v/>
      </c>
      <c r="F70">
        <f t="shared" si="3"/>
        <v>55</v>
      </c>
    </row>
    <row r="71" spans="3:6" x14ac:dyDescent="0.25">
      <c r="C71" s="2" t="s">
        <v>225</v>
      </c>
      <c r="D71" t="str">
        <f>+D58</f>
        <v>Wegovy</v>
      </c>
      <c r="E71" t="str">
        <f t="shared" si="2"/>
        <v>US obesity TRxWegovy</v>
      </c>
      <c r="F71">
        <f t="shared" si="3"/>
        <v>56</v>
      </c>
    </row>
    <row r="72" spans="3:6" x14ac:dyDescent="0.25">
      <c r="C72" s="2" t="s">
        <v>225</v>
      </c>
      <c r="D72" t="str">
        <f>+D59</f>
        <v>Zepbound</v>
      </c>
      <c r="E72" t="str">
        <f t="shared" si="2"/>
        <v>US obesity TRxZepbound</v>
      </c>
      <c r="F72">
        <f t="shared" si="3"/>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Model</vt:lpstr>
      <vt:lpstr>Notes</vt:lpstr>
      <vt:lpstr>Lookup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Murphey</dc:creator>
  <cp:lastModifiedBy>Richard Murphey</cp:lastModifiedBy>
  <dcterms:created xsi:type="dcterms:W3CDTF">2024-08-26T18:12:06Z</dcterms:created>
  <dcterms:modified xsi:type="dcterms:W3CDTF">2024-09-25T18:03:57Z</dcterms:modified>
</cp:coreProperties>
</file>